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ekanneute\Webtuiste\Vestigings- &amp; Produksiekoste\"/>
    </mc:Choice>
  </mc:AlternateContent>
  <bookViews>
    <workbookView xWindow="0" yWindow="0" windowWidth="20490" windowHeight="7755"/>
  </bookViews>
  <sheets>
    <sheet name="Notes" sheetId="4" r:id="rId1"/>
    <sheet name="Income &amp; expences" sheetId="7" r:id="rId2"/>
    <sheet name="Production cost" sheetId="17" r:id="rId3"/>
    <sheet name="Capital items" sheetId="2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7" l="1"/>
  <c r="H31" i="7"/>
  <c r="L31" i="7"/>
  <c r="K16" i="22"/>
  <c r="M31" i="7" s="1"/>
  <c r="J16" i="22"/>
  <c r="I16" i="22"/>
  <c r="K31" i="7" s="1"/>
  <c r="H16" i="22"/>
  <c r="J31" i="7" s="1"/>
  <c r="G16" i="22"/>
  <c r="I31" i="7" s="1"/>
  <c r="F16" i="22"/>
  <c r="E16" i="22"/>
  <c r="G31" i="7" s="1"/>
  <c r="D16" i="22"/>
  <c r="F31" i="7" s="1"/>
  <c r="C16" i="22"/>
  <c r="E31" i="7" s="1"/>
  <c r="F9" i="7" l="1"/>
  <c r="G9" i="7"/>
  <c r="H9" i="7"/>
  <c r="I9" i="7"/>
  <c r="J9" i="7"/>
  <c r="K9" i="7"/>
  <c r="L9" i="7"/>
  <c r="M9" i="7"/>
  <c r="N9" i="7"/>
  <c r="O9" i="7"/>
  <c r="P9" i="7"/>
  <c r="Q9" i="7"/>
  <c r="R9" i="7"/>
  <c r="S9" i="7"/>
  <c r="E9" i="7"/>
  <c r="Q16" i="22" l="1"/>
  <c r="S31" i="7" s="1"/>
  <c r="D42" i="17" l="1"/>
  <c r="F23" i="7" s="1"/>
  <c r="F25" i="7" s="1"/>
  <c r="F27" i="7" s="1"/>
  <c r="F33" i="7" s="1"/>
  <c r="E42" i="17"/>
  <c r="G23" i="7" s="1"/>
  <c r="G25" i="7" s="1"/>
  <c r="G27" i="7" s="1"/>
  <c r="G33" i="7" s="1"/>
  <c r="F42" i="17"/>
  <c r="H23" i="7" s="1"/>
  <c r="H25" i="7" s="1"/>
  <c r="H27" i="7" s="1"/>
  <c r="H33" i="7" s="1"/>
  <c r="G42" i="17"/>
  <c r="I23" i="7" s="1"/>
  <c r="I25" i="7" s="1"/>
  <c r="I27" i="7" s="1"/>
  <c r="I33" i="7" s="1"/>
  <c r="H42" i="17"/>
  <c r="J23" i="7" s="1"/>
  <c r="J25" i="7" s="1"/>
  <c r="J27" i="7" s="1"/>
  <c r="J33" i="7" s="1"/>
  <c r="I42" i="17"/>
  <c r="K23" i="7" s="1"/>
  <c r="K25" i="7" s="1"/>
  <c r="K27" i="7" s="1"/>
  <c r="K33" i="7" s="1"/>
  <c r="J42" i="17"/>
  <c r="L23" i="7" s="1"/>
  <c r="L25" i="7" s="1"/>
  <c r="L27" i="7" s="1"/>
  <c r="L33" i="7" s="1"/>
  <c r="K42" i="17"/>
  <c r="M23" i="7" s="1"/>
  <c r="M25" i="7" s="1"/>
  <c r="M27" i="7" s="1"/>
  <c r="M33" i="7" s="1"/>
  <c r="L42" i="17"/>
  <c r="N23" i="7" s="1"/>
  <c r="N25" i="7" s="1"/>
  <c r="N27" i="7" s="1"/>
  <c r="M42" i="17"/>
  <c r="O23" i="7" s="1"/>
  <c r="O25" i="7" s="1"/>
  <c r="O27" i="7" s="1"/>
  <c r="N42" i="17"/>
  <c r="P23" i="7" s="1"/>
  <c r="P25" i="7" s="1"/>
  <c r="P27" i="7" s="1"/>
  <c r="O42" i="17"/>
  <c r="Q23" i="7" s="1"/>
  <c r="Q25" i="7" s="1"/>
  <c r="Q27" i="7" s="1"/>
  <c r="P42" i="17"/>
  <c r="R23" i="7" s="1"/>
  <c r="R25" i="7" s="1"/>
  <c r="R27" i="7" s="1"/>
  <c r="Q42" i="17"/>
  <c r="S23" i="7" s="1"/>
  <c r="S25" i="7" s="1"/>
  <c r="S27" i="7" s="1"/>
  <c r="S33" i="7" s="1"/>
  <c r="C42" i="17"/>
  <c r="E23" i="7" s="1"/>
  <c r="E25" i="7" s="1"/>
  <c r="E27" i="7" s="1"/>
  <c r="E29" i="7" s="1"/>
  <c r="F29" i="7" l="1"/>
  <c r="L16" i="22"/>
  <c r="N31" i="7" s="1"/>
  <c r="N33" i="7" s="1"/>
  <c r="M16" i="22"/>
  <c r="O31" i="7" s="1"/>
  <c r="O33" i="7" s="1"/>
  <c r="N16" i="22"/>
  <c r="P31" i="7" s="1"/>
  <c r="P33" i="7" s="1"/>
  <c r="O16" i="22"/>
  <c r="Q31" i="7" s="1"/>
  <c r="Q33" i="7" s="1"/>
  <c r="P16" i="22"/>
  <c r="R31" i="7" s="1"/>
  <c r="R33" i="7" s="1"/>
  <c r="E33" i="7"/>
  <c r="E35" i="7" s="1"/>
  <c r="G29" i="7" l="1"/>
  <c r="H29" i="7" s="1"/>
  <c r="I29" i="7" s="1"/>
  <c r="J29" i="7" s="1"/>
  <c r="K29" i="7" s="1"/>
  <c r="L29" i="7" s="1"/>
  <c r="M29" i="7" s="1"/>
  <c r="N29" i="7" s="1"/>
  <c r="O29" i="7" s="1"/>
  <c r="P29" i="7" s="1"/>
  <c r="Q29" i="7" s="1"/>
  <c r="R29" i="7" s="1"/>
  <c r="S29" i="7" s="1"/>
  <c r="E42" i="7" l="1"/>
  <c r="F40" i="7"/>
  <c r="F35" i="7"/>
  <c r="G35" i="7" s="1"/>
  <c r="H35" i="7" s="1"/>
  <c r="I35" i="7" s="1"/>
  <c r="F42" i="7" l="1"/>
  <c r="G40" i="7" s="1"/>
  <c r="G42" i="7" s="1"/>
  <c r="H40" i="7" s="1"/>
  <c r="H42" i="7" s="1"/>
  <c r="I40" i="7" s="1"/>
  <c r="I42" i="7" s="1"/>
  <c r="J40" i="7" s="1"/>
  <c r="J35" i="7"/>
  <c r="J42" i="7" l="1"/>
  <c r="K40" i="7" s="1"/>
  <c r="K35" i="7"/>
  <c r="K42" i="7" l="1"/>
  <c r="L40" i="7" s="1"/>
  <c r="L35" i="7"/>
  <c r="L42" i="7" l="1"/>
  <c r="M40" i="7" s="1"/>
  <c r="M35" i="7"/>
  <c r="M42" i="7" l="1"/>
  <c r="N40" i="7" s="1"/>
  <c r="N35" i="7"/>
  <c r="N42" i="7" l="1"/>
  <c r="O40" i="7" s="1"/>
  <c r="O35" i="7"/>
  <c r="O42" i="7" l="1"/>
  <c r="P40" i="7" s="1"/>
  <c r="P35" i="7"/>
  <c r="Q35" i="7" l="1"/>
  <c r="P42" i="7"/>
  <c r="Q40" i="7" s="1"/>
  <c r="R35" i="7" l="1"/>
  <c r="Q42" i="7"/>
  <c r="R40" i="7" s="1"/>
  <c r="R42" i="7" l="1"/>
  <c r="S40" i="7" s="1"/>
  <c r="S35" i="7"/>
  <c r="S42" i="7" l="1"/>
</calcChain>
</file>

<file path=xl/sharedStrings.xml><?xml version="1.0" encoding="utf-8"?>
<sst xmlns="http://schemas.openxmlformats.org/spreadsheetml/2006/main" count="121" uniqueCount="93">
  <si>
    <t>•</t>
  </si>
  <si>
    <t>Tree shaker</t>
  </si>
  <si>
    <t>Tractor</t>
  </si>
  <si>
    <t>Mulcher</t>
  </si>
  <si>
    <t>Orchard sprayer</t>
  </si>
  <si>
    <t>Mulching</t>
  </si>
  <si>
    <t>Leave blower - Backpack</t>
  </si>
  <si>
    <t>Boom sprayer</t>
  </si>
  <si>
    <r>
      <t xml:space="preserve">    VESTIGING- EN PRODUKSIEKOSTE - VOORBEELD /                                           </t>
    </r>
    <r>
      <rPr>
        <b/>
        <i/>
        <sz val="14"/>
        <color theme="1"/>
        <rFont val="Calibri"/>
        <family val="2"/>
        <scheme val="minor"/>
      </rPr>
      <t>ESTABLISHMENT AND PRODUCTION COST - EXAMPLE</t>
    </r>
  </si>
  <si>
    <r>
      <t>Hersiening - Maart  2019 /</t>
    </r>
    <r>
      <rPr>
        <b/>
        <i/>
        <sz val="12"/>
        <color theme="1"/>
        <rFont val="Calibri"/>
        <family val="2"/>
        <scheme val="minor"/>
      </rPr>
      <t xml:space="preserve"> Reviewed - March 2019 </t>
    </r>
  </si>
  <si>
    <r>
      <t xml:space="preserve">NOTAS EN AANNAMES / </t>
    </r>
    <r>
      <rPr>
        <b/>
        <i/>
        <sz val="12"/>
        <color theme="1"/>
        <rFont val="Calibri"/>
        <family val="2"/>
        <scheme val="minor"/>
      </rPr>
      <t>NOTES AND ASSUMPTIONS</t>
    </r>
    <r>
      <rPr>
        <b/>
        <sz val="12"/>
        <color theme="1"/>
        <rFont val="Calibri"/>
        <family val="2"/>
        <scheme val="minor"/>
      </rPr>
      <t>:</t>
    </r>
  </si>
  <si>
    <r>
      <t xml:space="preserve">Waarskuwing / </t>
    </r>
    <r>
      <rPr>
        <b/>
        <i/>
        <sz val="12"/>
        <color theme="1"/>
        <rFont val="Calibri"/>
        <family val="2"/>
        <scheme val="minor"/>
      </rPr>
      <t>Caution</t>
    </r>
    <r>
      <rPr>
        <b/>
        <sz val="12"/>
        <color theme="1"/>
        <rFont val="Calibri"/>
        <family val="2"/>
        <scheme val="minor"/>
      </rPr>
      <t xml:space="preserve"> -</t>
    </r>
  </si>
  <si>
    <r>
      <t>Die voorbeeld kan nie gebruik word voordat die inligting ge</t>
    </r>
    <r>
      <rPr>
        <b/>
        <sz val="12"/>
        <color theme="1"/>
        <rFont val="Calibri"/>
        <family val="2"/>
      </rPr>
      <t>ë</t>
    </r>
    <r>
      <rPr>
        <b/>
        <sz val="12"/>
        <color theme="1"/>
        <rFont val="Calibri"/>
        <family val="2"/>
        <scheme val="minor"/>
      </rPr>
      <t xml:space="preserve">valueer en vir die spesifieke omstandighede aangepas is nie  / </t>
    </r>
    <r>
      <rPr>
        <b/>
        <i/>
        <sz val="12"/>
        <color theme="1"/>
        <rFont val="Calibri"/>
        <family val="2"/>
        <scheme val="minor"/>
      </rPr>
      <t xml:space="preserve"> The example cannot be used without evaluating the information and adjusting it for the specific circumstances</t>
    </r>
  </si>
  <si>
    <r>
      <t xml:space="preserve">Kostes is bereken vir die gemiddelde koste per hektaar vir 'n 25 ha plaas in Vaalharts / </t>
    </r>
    <r>
      <rPr>
        <b/>
        <i/>
        <sz val="12"/>
        <color theme="1"/>
        <rFont val="Calibri"/>
        <family val="2"/>
        <scheme val="minor"/>
      </rPr>
      <t>Costs are based on an average cost per hectare for a 25 ha farm in Vaalharts</t>
    </r>
  </si>
  <si>
    <r>
      <t xml:space="preserve">Alle berekenings word teen huidige randwaarde gedoen / </t>
    </r>
    <r>
      <rPr>
        <b/>
        <i/>
        <sz val="12"/>
        <color theme="1"/>
        <rFont val="Calibri"/>
        <family val="2"/>
        <scheme val="minor"/>
      </rPr>
      <t>All calculations are done at current rand value</t>
    </r>
  </si>
  <si>
    <r>
      <t xml:space="preserve">Alle bedrae sluit BTW uit / </t>
    </r>
    <r>
      <rPr>
        <b/>
        <i/>
        <sz val="12"/>
        <color theme="1"/>
        <rFont val="Calibri"/>
        <family val="2"/>
        <scheme val="minor"/>
      </rPr>
      <t>All amounts excludes VAT</t>
    </r>
  </si>
  <si>
    <r>
      <t xml:space="preserve">Om eenvormigheid mbt die die ouderdom van die bome/boord te verseker, word dit soos volg bereken / </t>
    </r>
    <r>
      <rPr>
        <b/>
        <i/>
        <sz val="12"/>
        <color theme="1"/>
        <rFont val="Calibri"/>
        <family val="2"/>
        <scheme val="minor"/>
      </rPr>
      <t>To ensure consistency when referring to the age of the trees, it is determined as follows</t>
    </r>
    <r>
      <rPr>
        <b/>
        <sz val="12"/>
        <color theme="1"/>
        <rFont val="Calibri"/>
        <family val="2"/>
        <scheme val="minor"/>
      </rPr>
      <t xml:space="preserve">:                                                               </t>
    </r>
  </si>
  <si>
    <r>
      <t xml:space="preserve">Die jaar waarin die bome gevestig word, is jaar 1 / </t>
    </r>
    <r>
      <rPr>
        <i/>
        <sz val="12"/>
        <color theme="1"/>
        <rFont val="Calibri"/>
        <family val="2"/>
        <scheme val="minor"/>
      </rPr>
      <t>The year that trees are planted is year 1</t>
    </r>
  </si>
  <si>
    <r>
      <t>Sodra die bome die volgende jaar bot, begin jaar 2 en eindig net voor die bome weer bot, met dié bot begin jaar 3 ens /</t>
    </r>
    <r>
      <rPr>
        <i/>
        <sz val="12"/>
        <color theme="1"/>
        <rFont val="Calibri"/>
        <family val="2"/>
        <scheme val="minor"/>
      </rPr>
      <t xml:space="preserve"> Year 2 commences at bud break the next year and ends just before the next bud break, at that bud break year 3 commences etc.</t>
    </r>
  </si>
  <si>
    <r>
      <t xml:space="preserve">Inligting kan slegs in die selle wat gekleur is, ingevoer word / </t>
    </r>
    <r>
      <rPr>
        <b/>
        <i/>
        <sz val="12"/>
        <color theme="1"/>
        <rFont val="Calibri"/>
        <family val="2"/>
        <scheme val="minor"/>
      </rPr>
      <t>Information can only be entered in shaded cells</t>
    </r>
  </si>
  <si>
    <r>
      <t xml:space="preserve">Inkomste en Uitgawes / </t>
    </r>
    <r>
      <rPr>
        <b/>
        <i/>
        <sz val="12"/>
        <color theme="1"/>
        <rFont val="Calibri"/>
        <family val="2"/>
        <scheme val="minor"/>
      </rPr>
      <t>Income and Expenses</t>
    </r>
  </si>
  <si>
    <r>
      <t xml:space="preserve">Vestigingskoste / </t>
    </r>
    <r>
      <rPr>
        <i/>
        <sz val="12"/>
        <color theme="1"/>
        <rFont val="Calibri"/>
        <family val="2"/>
        <scheme val="minor"/>
      </rPr>
      <t>Establishment cost</t>
    </r>
  </si>
  <si>
    <r>
      <t xml:space="preserve">Die besproeiingstelsel sluit die toerustingskoste vir die toediening van bemesting deur die stelsel in / </t>
    </r>
    <r>
      <rPr>
        <i/>
        <sz val="12"/>
        <color theme="1"/>
        <rFont val="Calibri"/>
        <family val="2"/>
        <scheme val="minor"/>
      </rPr>
      <t xml:space="preserve">The cost of the irrigation system includes the cost of the equipment to apply fertiliser through the system </t>
    </r>
  </si>
  <si>
    <r>
      <t xml:space="preserve">Die koste van bome is gebaseer op 100 bome per hektaar / </t>
    </r>
    <r>
      <rPr>
        <i/>
        <sz val="12"/>
        <color theme="1"/>
        <rFont val="Calibri"/>
        <family val="2"/>
        <scheme val="minor"/>
      </rPr>
      <t xml:space="preserve">The cost of the trees is based on 100 trees per hectare </t>
    </r>
  </si>
  <si>
    <r>
      <t>Daar word begroot om 5 % van die bome in jare 2 en 3 te vervang /</t>
    </r>
    <r>
      <rPr>
        <i/>
        <sz val="12"/>
        <color theme="1"/>
        <rFont val="Calibri"/>
        <family val="2"/>
        <scheme val="minor"/>
      </rPr>
      <t xml:space="preserve"> The budget includes replacing 5 % of the trees in years 2 and 3</t>
    </r>
  </si>
  <si>
    <r>
      <t xml:space="preserve">Bestuur- en arbeidskoste \ </t>
    </r>
    <r>
      <rPr>
        <i/>
        <sz val="12"/>
        <color theme="1"/>
        <rFont val="Calibri"/>
        <family val="2"/>
      </rPr>
      <t>Management and labour cost</t>
    </r>
  </si>
  <si>
    <r>
      <t>Voorsiening word gemaak vir R250 000 per jaar vir vergoeding vir die eienaar of bestuurder /</t>
    </r>
    <r>
      <rPr>
        <i/>
        <sz val="12"/>
        <color theme="1"/>
        <rFont val="Calibri"/>
        <family val="2"/>
        <scheme val="minor"/>
      </rPr>
      <t xml:space="preserve"> Provision is made for an annual remuneration of R250 000 for the owner or manager</t>
    </r>
  </si>
  <si>
    <r>
      <t>Voorsiening word gemaak vir drie permanente arbeiders /</t>
    </r>
    <r>
      <rPr>
        <i/>
        <sz val="12"/>
        <color theme="1"/>
        <rFont val="Calibri"/>
        <family val="2"/>
        <scheme val="minor"/>
      </rPr>
      <t xml:space="preserve"> Provision is made for three permanent labourers</t>
    </r>
  </si>
  <si>
    <r>
      <t xml:space="preserve">Produksiekoste / </t>
    </r>
    <r>
      <rPr>
        <i/>
        <sz val="12"/>
        <color theme="1"/>
        <rFont val="Calibri"/>
        <family val="2"/>
      </rPr>
      <t>Production cost</t>
    </r>
  </si>
  <si>
    <r>
      <t xml:space="preserve">Bemestingtoediening word deur die stelsel gedoen en permanente arbeid word gebruik / </t>
    </r>
    <r>
      <rPr>
        <i/>
        <sz val="12"/>
        <color theme="1"/>
        <rFont val="Calibri"/>
        <family val="2"/>
        <scheme val="minor"/>
      </rPr>
      <t>One permanent worker is used to apply the fertiliser through the system</t>
    </r>
  </si>
  <si>
    <r>
      <t>Swambeheer en blaarvoeding word saam gedoen en toedieningskoste word slegs een keer aangedui /</t>
    </r>
    <r>
      <rPr>
        <i/>
        <sz val="12"/>
        <color theme="1"/>
        <rFont val="Calibri"/>
        <family val="2"/>
        <scheme val="minor"/>
      </rPr>
      <t xml:space="preserve"> Fungal control and leaf nourishment are done together and the application cost is only shown once</t>
    </r>
  </si>
  <si>
    <r>
      <t>Snoei koste sluit koste vir verwydering of snipper van takke in /</t>
    </r>
    <r>
      <rPr>
        <i/>
        <sz val="12"/>
        <color theme="1"/>
        <rFont val="Calibri"/>
        <family val="2"/>
        <scheme val="minor"/>
      </rPr>
      <t xml:space="preserve"> Pruning cost include the cost of removing or shredding the branches</t>
    </r>
  </si>
  <si>
    <r>
      <t xml:space="preserve">Oeskoste is vir handoes - Tans is dit ongeveer dieselfde as kontrak masjienoes / </t>
    </r>
    <r>
      <rPr>
        <i/>
        <sz val="12"/>
        <color theme="1"/>
        <rFont val="Calibri"/>
        <family val="2"/>
        <scheme val="minor"/>
      </rPr>
      <t xml:space="preserve">Manual harvesting cost is used - Currently it is about the same as contract mechanical harvesting </t>
    </r>
  </si>
  <si>
    <r>
      <t xml:space="preserve">Kapitaal items / </t>
    </r>
    <r>
      <rPr>
        <i/>
        <sz val="12"/>
        <color theme="1"/>
        <rFont val="Calibri"/>
        <family val="2"/>
      </rPr>
      <t>Capital items</t>
    </r>
  </si>
  <si>
    <r>
      <t xml:space="preserve">Lys die kapitaal items wat in berekening gebring moet word / </t>
    </r>
    <r>
      <rPr>
        <i/>
        <sz val="12"/>
        <color theme="1"/>
        <rFont val="Calibri"/>
        <family val="2"/>
        <scheme val="minor"/>
      </rPr>
      <t>List the capital items that have to be included</t>
    </r>
  </si>
  <si>
    <r>
      <t xml:space="preserve">Dui slegs die jaarlikse paaiement per item aan / </t>
    </r>
    <r>
      <rPr>
        <i/>
        <sz val="12"/>
        <color theme="1"/>
        <rFont val="Calibri"/>
        <family val="2"/>
        <scheme val="minor"/>
      </rPr>
      <t>Only use the annual instalment</t>
    </r>
  </si>
  <si>
    <r>
      <t xml:space="preserve">VESTIGING- EN PRODUKSIEKOSTE - VOORBEELD / </t>
    </r>
    <r>
      <rPr>
        <b/>
        <i/>
        <sz val="14"/>
        <color theme="1"/>
        <rFont val="Calibri"/>
        <family val="2"/>
        <scheme val="minor"/>
      </rPr>
      <t>ESTABLISHMENT AND PRODUCTION COST - EXAMPLE</t>
    </r>
  </si>
  <si>
    <r>
      <t xml:space="preserve">Jaar / </t>
    </r>
    <r>
      <rPr>
        <b/>
        <i/>
        <sz val="11"/>
        <color theme="1"/>
        <rFont val="Calibri"/>
        <family val="2"/>
        <scheme val="minor"/>
      </rPr>
      <t>Year</t>
    </r>
  </si>
  <si>
    <r>
      <t>Inkomste /</t>
    </r>
    <r>
      <rPr>
        <b/>
        <i/>
        <sz val="11"/>
        <color theme="1"/>
        <rFont val="Calibri"/>
        <family val="2"/>
        <scheme val="minor"/>
      </rPr>
      <t xml:space="preserve"> Income</t>
    </r>
  </si>
  <si>
    <r>
      <t xml:space="preserve">Opbrengs / </t>
    </r>
    <r>
      <rPr>
        <i/>
        <sz val="11"/>
        <rFont val="Calibri"/>
        <family val="2"/>
        <scheme val="minor"/>
      </rPr>
      <t>Yield</t>
    </r>
    <r>
      <rPr>
        <sz val="11"/>
        <rFont val="Calibri"/>
        <family val="2"/>
        <scheme val="minor"/>
      </rPr>
      <t>: Kg / Ha</t>
    </r>
  </si>
  <si>
    <r>
      <t>Prys /</t>
    </r>
    <r>
      <rPr>
        <i/>
        <sz val="11"/>
        <color theme="1"/>
        <rFont val="Calibri"/>
        <family val="2"/>
        <scheme val="minor"/>
      </rPr>
      <t xml:space="preserve"> Price</t>
    </r>
    <r>
      <rPr>
        <sz val="11"/>
        <color theme="1"/>
        <rFont val="Calibri"/>
        <family val="2"/>
        <scheme val="minor"/>
      </rPr>
      <t>: R / Kg</t>
    </r>
  </si>
  <si>
    <r>
      <t xml:space="preserve">Inkomste / </t>
    </r>
    <r>
      <rPr>
        <b/>
        <i/>
        <sz val="11"/>
        <color theme="1"/>
        <rFont val="Calibri"/>
        <family val="2"/>
        <scheme val="minor"/>
      </rPr>
      <t>Income</t>
    </r>
    <r>
      <rPr>
        <b/>
        <sz val="11"/>
        <color theme="1"/>
        <rFont val="Calibri"/>
        <family val="2"/>
        <scheme val="minor"/>
      </rPr>
      <t>: R/Ha</t>
    </r>
  </si>
  <si>
    <r>
      <t>Vestigingskoste /</t>
    </r>
    <r>
      <rPr>
        <b/>
        <i/>
        <sz val="11"/>
        <color theme="1"/>
        <rFont val="Calibri"/>
        <family val="2"/>
        <scheme val="minor"/>
      </rPr>
      <t xml:space="preserve"> Establisbment cost</t>
    </r>
  </si>
  <si>
    <r>
      <t>Grondvoorbereiding /</t>
    </r>
    <r>
      <rPr>
        <i/>
        <sz val="11"/>
        <color theme="1"/>
        <rFont val="Calibri"/>
        <family val="2"/>
        <scheme val="minor"/>
      </rPr>
      <t xml:space="preserve"> Soil preparation</t>
    </r>
  </si>
  <si>
    <r>
      <t xml:space="preserve">Besproeiingstelsel / </t>
    </r>
    <r>
      <rPr>
        <i/>
        <sz val="11"/>
        <color theme="1"/>
        <rFont val="Calibri"/>
        <family val="2"/>
        <scheme val="minor"/>
      </rPr>
      <t>Irrigation system</t>
    </r>
  </si>
  <si>
    <r>
      <t xml:space="preserve">Bome / </t>
    </r>
    <r>
      <rPr>
        <i/>
        <sz val="11"/>
        <color theme="1"/>
        <rFont val="Calibri"/>
        <family val="2"/>
        <scheme val="minor"/>
      </rPr>
      <t>Trees</t>
    </r>
  </si>
  <si>
    <r>
      <t>Plantkoste /</t>
    </r>
    <r>
      <rPr>
        <i/>
        <sz val="11"/>
        <color theme="1"/>
        <rFont val="Calibri"/>
        <family val="2"/>
        <scheme val="minor"/>
      </rPr>
      <t xml:space="preserve"> Planting cost</t>
    </r>
  </si>
  <si>
    <r>
      <t xml:space="preserve">Jongboom beskerming / </t>
    </r>
    <r>
      <rPr>
        <i/>
        <sz val="11"/>
        <color theme="1"/>
        <rFont val="Calibri"/>
        <family val="2"/>
        <scheme val="minor"/>
      </rPr>
      <t>Young tree protection</t>
    </r>
  </si>
  <si>
    <r>
      <t xml:space="preserve">Uitgawes / </t>
    </r>
    <r>
      <rPr>
        <b/>
        <i/>
        <sz val="11"/>
        <color theme="1"/>
        <rFont val="Calibri"/>
        <family val="2"/>
        <scheme val="minor"/>
      </rPr>
      <t>Expenses</t>
    </r>
    <r>
      <rPr>
        <b/>
        <sz val="11"/>
        <color theme="1"/>
        <rFont val="Calibri"/>
        <family val="2"/>
        <scheme val="minor"/>
      </rPr>
      <t>:</t>
    </r>
  </si>
  <si>
    <r>
      <t xml:space="preserve">INKOMSTE EN UITGAWES / </t>
    </r>
    <r>
      <rPr>
        <b/>
        <i/>
        <sz val="13"/>
        <color theme="1"/>
        <rFont val="Calibri"/>
        <family val="2"/>
        <scheme val="minor"/>
      </rPr>
      <t>INCOME AND EXPENSES</t>
    </r>
  </si>
  <si>
    <r>
      <t xml:space="preserve">Bestuur en arbeidskoste / </t>
    </r>
    <r>
      <rPr>
        <b/>
        <i/>
        <sz val="11"/>
        <color theme="1"/>
        <rFont val="Calibri"/>
        <family val="2"/>
        <scheme val="minor"/>
      </rPr>
      <t>Management and labour cost</t>
    </r>
  </si>
  <si>
    <r>
      <t>Eienaar /</t>
    </r>
    <r>
      <rPr>
        <i/>
        <sz val="11"/>
        <color theme="1"/>
        <rFont val="Calibri"/>
        <family val="2"/>
        <scheme val="minor"/>
      </rPr>
      <t xml:space="preserve"> Owner</t>
    </r>
  </si>
  <si>
    <r>
      <t xml:space="preserve">Bestuurder / </t>
    </r>
    <r>
      <rPr>
        <i/>
        <sz val="11"/>
        <color theme="1"/>
        <rFont val="Calibri"/>
        <family val="2"/>
        <scheme val="minor"/>
      </rPr>
      <t>Manager</t>
    </r>
  </si>
  <si>
    <r>
      <t xml:space="preserve">Permanente arbeid / </t>
    </r>
    <r>
      <rPr>
        <i/>
        <sz val="11"/>
        <color theme="1"/>
        <rFont val="Calibri"/>
        <family val="2"/>
        <scheme val="minor"/>
      </rPr>
      <t>Permanent labour</t>
    </r>
  </si>
  <si>
    <r>
      <t xml:space="preserve">Produksiekoste / </t>
    </r>
    <r>
      <rPr>
        <b/>
        <i/>
        <sz val="11"/>
        <color theme="1"/>
        <rFont val="Calibri"/>
        <family val="2"/>
        <scheme val="minor"/>
      </rPr>
      <t>Production cost</t>
    </r>
  </si>
  <si>
    <r>
      <t xml:space="preserve">Totale uitgawes / </t>
    </r>
    <r>
      <rPr>
        <b/>
        <i/>
        <sz val="11"/>
        <color theme="1"/>
        <rFont val="Calibri"/>
        <family val="2"/>
        <scheme val="minor"/>
      </rPr>
      <t>Total expenses</t>
    </r>
  </si>
  <si>
    <r>
      <t xml:space="preserve">Totale </t>
    </r>
    <r>
      <rPr>
        <b/>
        <sz val="11"/>
        <color rgb="FFFF0000"/>
        <rFont val="Calibri"/>
        <family val="2"/>
        <scheme val="minor"/>
      </rPr>
      <t>tekort</t>
    </r>
    <r>
      <rPr>
        <b/>
        <sz val="11"/>
        <color theme="1"/>
        <rFont val="Calibri"/>
        <family val="2"/>
        <scheme val="minor"/>
      </rPr>
      <t xml:space="preserve">/oorskot / </t>
    </r>
    <r>
      <rPr>
        <b/>
        <i/>
        <sz val="11"/>
        <color theme="1"/>
        <rFont val="Calibri"/>
        <family val="2"/>
        <scheme val="minor"/>
      </rPr>
      <t xml:space="preserve">Total </t>
    </r>
    <r>
      <rPr>
        <b/>
        <i/>
        <sz val="11"/>
        <color rgb="FFFF0000"/>
        <rFont val="Calibri"/>
        <family val="2"/>
        <scheme val="minor"/>
      </rPr>
      <t>shortfall</t>
    </r>
    <r>
      <rPr>
        <b/>
        <i/>
        <sz val="11"/>
        <color theme="1"/>
        <rFont val="Calibri"/>
        <family val="2"/>
        <scheme val="minor"/>
      </rPr>
      <t>/surplus</t>
    </r>
  </si>
  <si>
    <r>
      <t xml:space="preserve">Kontantvloei / </t>
    </r>
    <r>
      <rPr>
        <b/>
        <i/>
        <sz val="11"/>
        <color theme="1"/>
        <rFont val="Calibri"/>
        <family val="2"/>
        <scheme val="minor"/>
      </rPr>
      <t>Cash flow</t>
    </r>
  </si>
  <si>
    <r>
      <t xml:space="preserve">Kapitaal items / </t>
    </r>
    <r>
      <rPr>
        <b/>
        <i/>
        <sz val="11"/>
        <color theme="1"/>
        <rFont val="Calibri"/>
        <family val="2"/>
        <scheme val="minor"/>
      </rPr>
      <t>Capital items</t>
    </r>
  </si>
  <si>
    <r>
      <rPr>
        <b/>
        <sz val="11"/>
        <color rgb="FFFF0000"/>
        <rFont val="Calibri"/>
        <family val="2"/>
        <scheme val="minor"/>
      </rPr>
      <t>Tekort</t>
    </r>
    <r>
      <rPr>
        <b/>
        <sz val="11"/>
        <color theme="1"/>
        <rFont val="Calibri"/>
        <family val="2"/>
        <scheme val="minor"/>
      </rPr>
      <t xml:space="preserve">/oorskot </t>
    </r>
    <r>
      <rPr>
        <sz val="11"/>
        <color theme="1"/>
        <rFont val="Calibri"/>
        <family val="2"/>
        <scheme val="minor"/>
      </rPr>
      <t xml:space="preserve">(kapitaal items ingesluit) 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Shortfall</t>
    </r>
    <r>
      <rPr>
        <b/>
        <i/>
        <sz val="11"/>
        <color theme="1"/>
        <rFont val="Calibri"/>
        <family val="2"/>
        <scheme val="minor"/>
      </rPr>
      <t xml:space="preserve">/surplus </t>
    </r>
    <r>
      <rPr>
        <i/>
        <sz val="11"/>
        <color theme="1"/>
        <rFont val="Calibri"/>
        <family val="2"/>
        <scheme val="minor"/>
      </rPr>
      <t>(capital items included)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</si>
  <si>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 xml:space="preserve">Kontantvloei - kapitaal items ingesluit / </t>
    </r>
    <r>
      <rPr>
        <b/>
        <i/>
        <sz val="11"/>
        <color theme="1"/>
        <rFont val="Calibri"/>
        <family val="2"/>
        <scheme val="minor"/>
      </rPr>
      <t>Cash flow - capital items included</t>
    </r>
  </si>
  <si>
    <r>
      <t xml:space="preserve">Renteberekening / </t>
    </r>
    <r>
      <rPr>
        <b/>
        <i/>
        <sz val="11"/>
        <color theme="1"/>
        <rFont val="Calibri"/>
        <family val="2"/>
        <scheme val="minor"/>
      </rPr>
      <t>Interest calculation</t>
    </r>
  </si>
  <si>
    <r>
      <t xml:space="preserve">Rentekoers / </t>
    </r>
    <r>
      <rPr>
        <i/>
        <sz val="11"/>
        <color theme="1"/>
        <rFont val="Calibri"/>
        <family val="2"/>
        <scheme val="minor"/>
      </rPr>
      <t>Interest rate</t>
    </r>
  </si>
  <si>
    <r>
      <t xml:space="preserve">Rente op opgeboude tekort / </t>
    </r>
    <r>
      <rPr>
        <b/>
        <i/>
        <sz val="11"/>
        <color theme="1"/>
        <rFont val="Calibri"/>
        <family val="2"/>
        <scheme val="minor"/>
      </rPr>
      <t>Interest on progressive shortfall</t>
    </r>
  </si>
  <si>
    <r>
      <t xml:space="preserve">Kontantvloei - rente ingesluit / </t>
    </r>
    <r>
      <rPr>
        <b/>
        <i/>
        <sz val="11"/>
        <color theme="1"/>
        <rFont val="Calibri"/>
        <family val="2"/>
        <scheme val="minor"/>
      </rPr>
      <t>Cash flow - interest included</t>
    </r>
  </si>
  <si>
    <t>Pruning equipment</t>
  </si>
  <si>
    <r>
      <t xml:space="preserve">PRODUKSIEKOSTE / </t>
    </r>
    <r>
      <rPr>
        <b/>
        <i/>
        <sz val="13"/>
        <rFont val="Calibri"/>
        <family val="2"/>
        <scheme val="minor"/>
      </rPr>
      <t>PRODUCTION COST</t>
    </r>
  </si>
  <si>
    <r>
      <t xml:space="preserve">Jaar/ </t>
    </r>
    <r>
      <rPr>
        <b/>
        <i/>
        <sz val="13"/>
        <rFont val="Calibri"/>
        <family val="2"/>
        <scheme val="minor"/>
      </rPr>
      <t>Year</t>
    </r>
  </si>
  <si>
    <r>
      <t xml:space="preserve">Bemesting / </t>
    </r>
    <r>
      <rPr>
        <i/>
        <sz val="11"/>
        <color theme="1"/>
        <rFont val="Calibri"/>
        <family val="2"/>
        <scheme val="minor"/>
      </rPr>
      <t>Fertilisation</t>
    </r>
  </si>
  <si>
    <r>
      <t>Toediening /</t>
    </r>
    <r>
      <rPr>
        <i/>
        <sz val="11"/>
        <color theme="1"/>
        <rFont val="Calibri"/>
        <family val="2"/>
        <scheme val="minor"/>
      </rPr>
      <t xml:space="preserve"> Application</t>
    </r>
  </si>
  <si>
    <r>
      <t>Bemestingstowwe /</t>
    </r>
    <r>
      <rPr>
        <i/>
        <sz val="11"/>
        <color theme="1"/>
        <rFont val="Calibri"/>
        <family val="2"/>
        <scheme val="minor"/>
      </rPr>
      <t xml:space="preserve"> Fertiliser</t>
    </r>
  </si>
  <si>
    <r>
      <t xml:space="preserve">Onkruidbeheer / </t>
    </r>
    <r>
      <rPr>
        <i/>
        <sz val="11"/>
        <color theme="1"/>
        <rFont val="Calibri"/>
        <family val="2"/>
        <scheme val="minor"/>
      </rPr>
      <t>Weed control</t>
    </r>
  </si>
  <si>
    <r>
      <t xml:space="preserve">Handskoffel / </t>
    </r>
    <r>
      <rPr>
        <i/>
        <sz val="11"/>
        <color theme="1"/>
        <rFont val="Calibri"/>
        <family val="2"/>
        <scheme val="minor"/>
      </rPr>
      <t>Hand weeding</t>
    </r>
  </si>
  <si>
    <r>
      <t xml:space="preserve">Toediening / </t>
    </r>
    <r>
      <rPr>
        <i/>
        <sz val="11"/>
        <color theme="1"/>
        <rFont val="Calibri"/>
        <family val="2"/>
        <scheme val="minor"/>
      </rPr>
      <t>Application</t>
    </r>
  </si>
  <si>
    <r>
      <t xml:space="preserve">Middels / </t>
    </r>
    <r>
      <rPr>
        <i/>
        <sz val="11"/>
        <color theme="1"/>
        <rFont val="Calibri"/>
        <family val="2"/>
        <scheme val="minor"/>
      </rPr>
      <t xml:space="preserve">Substances </t>
    </r>
  </si>
  <si>
    <r>
      <t xml:space="preserve">Plaagbeheer / </t>
    </r>
    <r>
      <rPr>
        <i/>
        <sz val="11"/>
        <color theme="1"/>
        <rFont val="Calibri"/>
        <family val="2"/>
        <scheme val="minor"/>
      </rPr>
      <t>Pest control</t>
    </r>
  </si>
  <si>
    <r>
      <t xml:space="preserve">Swambeheer / </t>
    </r>
    <r>
      <rPr>
        <i/>
        <sz val="11"/>
        <color theme="1"/>
        <rFont val="Calibri"/>
        <family val="2"/>
        <scheme val="minor"/>
      </rPr>
      <t>Fungal control</t>
    </r>
  </si>
  <si>
    <r>
      <t xml:space="preserve">Waterkoste / </t>
    </r>
    <r>
      <rPr>
        <i/>
        <sz val="11"/>
        <rFont val="Calibri"/>
        <family val="2"/>
        <scheme val="minor"/>
      </rPr>
      <t>Water cost</t>
    </r>
  </si>
  <si>
    <r>
      <t>Besproeiingskoste /</t>
    </r>
    <r>
      <rPr>
        <i/>
        <sz val="11"/>
        <color theme="1"/>
        <rFont val="Calibri"/>
        <family val="2"/>
        <scheme val="minor"/>
      </rPr>
      <t xml:space="preserve"> Irrigation cost</t>
    </r>
  </si>
  <si>
    <r>
      <t>Arbeid /</t>
    </r>
    <r>
      <rPr>
        <i/>
        <sz val="11"/>
        <color theme="1"/>
        <rFont val="Calibri"/>
        <family val="2"/>
        <scheme val="minor"/>
      </rPr>
      <t xml:space="preserve"> Labour</t>
    </r>
  </si>
  <si>
    <r>
      <t xml:space="preserve">Uitbreiding / </t>
    </r>
    <r>
      <rPr>
        <i/>
        <sz val="11"/>
        <color theme="1"/>
        <rFont val="Calibri"/>
        <family val="2"/>
        <scheme val="minor"/>
      </rPr>
      <t>Extention</t>
    </r>
  </si>
  <si>
    <r>
      <t>Instandhouding /</t>
    </r>
    <r>
      <rPr>
        <i/>
        <sz val="11"/>
        <color theme="1"/>
        <rFont val="Calibri"/>
        <family val="2"/>
        <scheme val="minor"/>
      </rPr>
      <t xml:space="preserve"> Maintenance</t>
    </r>
  </si>
  <si>
    <r>
      <t xml:space="preserve">Elektrisiteit / </t>
    </r>
    <r>
      <rPr>
        <i/>
        <sz val="11"/>
        <color theme="1"/>
        <rFont val="Calibri"/>
        <family val="2"/>
        <scheme val="minor"/>
      </rPr>
      <t>Electricity</t>
    </r>
  </si>
  <si>
    <r>
      <t xml:space="preserve">Snoei / </t>
    </r>
    <r>
      <rPr>
        <i/>
        <sz val="11"/>
        <color theme="1"/>
        <rFont val="Calibri"/>
        <family val="2"/>
        <scheme val="minor"/>
      </rPr>
      <t>Pruning/Hedging</t>
    </r>
  </si>
  <si>
    <r>
      <t>Oeskoste /</t>
    </r>
    <r>
      <rPr>
        <i/>
        <sz val="11"/>
        <color theme="1"/>
        <rFont val="Calibri"/>
        <family val="2"/>
        <scheme val="minor"/>
      </rPr>
      <t xml:space="preserve"> Harvesting cost </t>
    </r>
  </si>
  <si>
    <r>
      <t>Vervoer neute /</t>
    </r>
    <r>
      <rPr>
        <i/>
        <sz val="11"/>
        <color theme="1"/>
        <rFont val="Calibri"/>
        <family val="2"/>
        <scheme val="minor"/>
      </rPr>
      <t xml:space="preserve"> Transporting nuts</t>
    </r>
  </si>
  <si>
    <r>
      <t xml:space="preserve">Oesversekering / </t>
    </r>
    <r>
      <rPr>
        <i/>
        <sz val="11"/>
        <color theme="1"/>
        <rFont val="Calibri"/>
        <family val="2"/>
        <scheme val="minor"/>
      </rPr>
      <t>Crop insurance</t>
    </r>
  </si>
  <si>
    <r>
      <t xml:space="preserve">Ander koste / </t>
    </r>
    <r>
      <rPr>
        <i/>
        <sz val="11"/>
        <color theme="1"/>
        <rFont val="Calibri"/>
        <family val="2"/>
        <scheme val="minor"/>
      </rPr>
      <t>Other costs</t>
    </r>
  </si>
  <si>
    <r>
      <t xml:space="preserve">Blaarvoeding / </t>
    </r>
    <r>
      <rPr>
        <i/>
        <sz val="11"/>
        <rFont val="Calibri"/>
        <family val="2"/>
        <scheme val="minor"/>
      </rPr>
      <t>Leaf nourishment</t>
    </r>
  </si>
  <si>
    <r>
      <t xml:space="preserve">Totale produksiekoste / </t>
    </r>
    <r>
      <rPr>
        <b/>
        <i/>
        <sz val="11"/>
        <color theme="1"/>
        <rFont val="Calibri"/>
        <family val="2"/>
        <scheme val="minor"/>
      </rPr>
      <t>Total production cost</t>
    </r>
  </si>
  <si>
    <r>
      <t>KAPITAAL ITEMS /</t>
    </r>
    <r>
      <rPr>
        <b/>
        <i/>
        <sz val="13"/>
        <rFont val="Calibri"/>
        <family val="2"/>
        <scheme val="minor"/>
      </rPr>
      <t xml:space="preserve"> CAPITAL ITEMS</t>
    </r>
  </si>
  <si>
    <r>
      <t>Jaar/</t>
    </r>
    <r>
      <rPr>
        <b/>
        <i/>
        <sz val="13"/>
        <rFont val="Calibri"/>
        <family val="2"/>
        <scheme val="minor"/>
      </rPr>
      <t xml:space="preserve"> Year</t>
    </r>
  </si>
  <si>
    <r>
      <t xml:space="preserve">Totaal / </t>
    </r>
    <r>
      <rPr>
        <i/>
        <sz val="11"/>
        <color theme="1"/>
        <rFont val="Calibri"/>
        <family val="2"/>
        <scheme val="minor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</si>
</sst>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&quot;#,##0;[Red]\-&quot;R&quot;#,##0"/>
    <numFmt numFmtId="164" formatCode="&quot;R&quot;#,##0"/>
    <numFmt numFmtId="165" formatCode="&quot;R&quot;#,##0.00"/>
    <numFmt numFmtId="166" formatCode="0.0%"/>
    <numFmt numFmtId="167" formatCode="&quot;R&quot;#,##0;[Red]&quot;R&quot;#,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1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Alignment="1"/>
    <xf numFmtId="0" fontId="3" fillId="0" borderId="0" xfId="0" applyFont="1"/>
    <xf numFmtId="0" fontId="0" fillId="0" borderId="0" xfId="0" applyAlignment="1">
      <alignment vertical="top"/>
    </xf>
    <xf numFmtId="0" fontId="5" fillId="0" borderId="0" xfId="0" applyFont="1" applyAlignment="1" applyProtection="1">
      <alignment horizontal="left"/>
    </xf>
    <xf numFmtId="0" fontId="5" fillId="0" borderId="0" xfId="0" applyFont="1"/>
    <xf numFmtId="3" fontId="5" fillId="0" borderId="1" xfId="0" applyNumberFormat="1" applyFont="1" applyBorder="1" applyAlignment="1">
      <alignment vertical="center"/>
    </xf>
    <xf numFmtId="0" fontId="0" fillId="0" borderId="0" xfId="0" applyFill="1" applyAlignment="1">
      <alignment vertical="top"/>
    </xf>
    <xf numFmtId="0" fontId="0" fillId="0" borderId="1" xfId="0" applyFill="1" applyBorder="1"/>
    <xf numFmtId="0" fontId="5" fillId="0" borderId="0" xfId="0" applyFont="1" applyBorder="1"/>
    <xf numFmtId="0" fontId="1" fillId="0" borderId="1" xfId="0" applyFont="1" applyBorder="1" applyAlignment="1">
      <alignment horizontal="center"/>
    </xf>
    <xf numFmtId="164" fontId="5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164" fontId="5" fillId="2" borderId="1" xfId="0" applyNumberFormat="1" applyFont="1" applyFill="1" applyBorder="1" applyProtection="1"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64" fontId="5" fillId="0" borderId="1" xfId="0" applyNumberFormat="1" applyFont="1" applyFill="1" applyBorder="1" applyProtection="1">
      <protection locked="0"/>
    </xf>
    <xf numFmtId="0" fontId="10" fillId="0" borderId="0" xfId="0" applyFont="1" applyAlignment="1" applyProtection="1">
      <alignment horizontal="left"/>
    </xf>
    <xf numFmtId="49" fontId="0" fillId="0" borderId="0" xfId="0" applyNumberFormat="1" applyFont="1" applyAlignment="1">
      <alignment vertical="top"/>
    </xf>
    <xf numFmtId="0" fontId="5" fillId="0" borderId="0" xfId="0" applyFont="1" applyBorder="1" applyAlignment="1">
      <alignment horizontal="left"/>
    </xf>
    <xf numFmtId="164" fontId="5" fillId="0" borderId="4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0" fontId="0" fillId="0" borderId="0" xfId="0" applyFill="1" applyBorder="1"/>
    <xf numFmtId="6" fontId="1" fillId="0" borderId="0" xfId="0" applyNumberFormat="1" applyFont="1" applyFill="1"/>
    <xf numFmtId="6" fontId="0" fillId="0" borderId="0" xfId="0" applyNumberFormat="1" applyFill="1"/>
    <xf numFmtId="0" fontId="1" fillId="0" borderId="0" xfId="0" applyFont="1" applyAlignment="1">
      <alignment horizontal="center"/>
    </xf>
    <xf numFmtId="164" fontId="5" fillId="0" borderId="4" xfId="0" applyNumberFormat="1" applyFont="1" applyFill="1" applyBorder="1" applyProtection="1"/>
    <xf numFmtId="164" fontId="5" fillId="0" borderId="7" xfId="0" applyNumberFormat="1" applyFont="1" applyFill="1" applyBorder="1" applyProtection="1"/>
    <xf numFmtId="164" fontId="4" fillId="0" borderId="0" xfId="0" applyNumberFormat="1" applyFont="1" applyProtection="1"/>
    <xf numFmtId="0" fontId="0" fillId="0" borderId="0" xfId="0" applyProtection="1"/>
    <xf numFmtId="166" fontId="0" fillId="2" borderId="0" xfId="0" applyNumberFormat="1" applyFill="1" applyProtection="1">
      <protection locked="0"/>
    </xf>
    <xf numFmtId="0" fontId="0" fillId="2" borderId="1" xfId="0" applyFill="1" applyBorder="1" applyProtection="1">
      <protection locked="0"/>
    </xf>
    <xf numFmtId="0" fontId="1" fillId="0" borderId="0" xfId="0" applyFont="1" applyAlignment="1">
      <alignment horizontal="left" wrapText="1"/>
    </xf>
    <xf numFmtId="164" fontId="0" fillId="0" borderId="1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 applyProtection="1">
      <alignment horizontal="right"/>
      <protection locked="0"/>
    </xf>
    <xf numFmtId="3" fontId="0" fillId="0" borderId="5" xfId="0" applyNumberForma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8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 applyProtection="1">
      <alignment horizontal="right"/>
      <protection locked="0"/>
    </xf>
    <xf numFmtId="3" fontId="0" fillId="0" borderId="0" xfId="0" applyNumberFormat="1" applyFont="1" applyFill="1" applyBorder="1" applyAlignment="1">
      <alignment horizontal="right"/>
    </xf>
    <xf numFmtId="167" fontId="0" fillId="0" borderId="1" xfId="0" applyNumberFormat="1" applyBorder="1"/>
    <xf numFmtId="6" fontId="0" fillId="0" borderId="1" xfId="0" applyNumberFormat="1" applyBorder="1"/>
    <xf numFmtId="6" fontId="0" fillId="0" borderId="1" xfId="0" applyNumberFormat="1" applyFill="1" applyBorder="1"/>
    <xf numFmtId="6" fontId="1" fillId="0" borderId="1" xfId="0" applyNumberFormat="1" applyFont="1" applyFill="1" applyBorder="1"/>
    <xf numFmtId="3" fontId="3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7" fontId="0" fillId="0" borderId="0" xfId="0" applyNumberFormat="1" applyBorder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66" fontId="0" fillId="0" borderId="0" xfId="0" applyNumberFormat="1" applyFill="1" applyProtection="1">
      <protection locked="0"/>
    </xf>
    <xf numFmtId="0" fontId="9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/>
    <xf numFmtId="0" fontId="9" fillId="0" borderId="6" xfId="0" applyFont="1" applyBorder="1" applyAlignment="1"/>
    <xf numFmtId="0" fontId="9" fillId="0" borderId="5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Fill="1"/>
    <xf numFmtId="0" fontId="0" fillId="0" borderId="0" xfId="0" applyBorder="1" applyAlignme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right" vertical="top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11" fillId="0" borderId="0" xfId="0" applyFont="1" applyFill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6" fillId="0" borderId="0" xfId="0" applyFont="1" applyAlignment="1"/>
    <xf numFmtId="0" fontId="6" fillId="0" borderId="0" xfId="0" applyFont="1" applyAlignment="1">
      <alignment horizontal="left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2" fillId="0" borderId="0" xfId="0" applyFont="1" applyFill="1" applyAlignment="1">
      <alignment horizontal="right" vertical="top"/>
    </xf>
    <xf numFmtId="0" fontId="22" fillId="0" borderId="0" xfId="0" applyFont="1"/>
    <xf numFmtId="164" fontId="1" fillId="0" borderId="1" xfId="0" applyNumberFormat="1" applyFont="1" applyBorder="1" applyProtection="1"/>
    <xf numFmtId="0" fontId="22" fillId="2" borderId="1" xfId="0" applyFont="1" applyFill="1" applyBorder="1" applyProtection="1"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5" fontId="0" fillId="2" borderId="0" xfId="0" applyNumberFormat="1" applyFill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638175</xdr:colOff>
      <xdr:row>0</xdr:row>
      <xdr:rowOff>719143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581149" cy="719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952499</xdr:colOff>
      <xdr:row>0</xdr:row>
      <xdr:rowOff>719142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49" cy="719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1171575</xdr:colOff>
      <xdr:row>0</xdr:row>
      <xdr:rowOff>774285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485899" cy="7742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1171575</xdr:colOff>
      <xdr:row>0</xdr:row>
      <xdr:rowOff>774285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485899" cy="77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zoomScaleNormal="100" workbookViewId="0">
      <pane ySplit="1" topLeftCell="A2" activePane="bottomLeft" state="frozen"/>
      <selection activeCell="H13" sqref="H13"/>
      <selection pane="bottomLeft" activeCell="A5" sqref="A5"/>
    </sheetView>
  </sheetViews>
  <sheetFormatPr defaultRowHeight="15" x14ac:dyDescent="0.25"/>
  <cols>
    <col min="1" max="3" width="4.7109375" customWidth="1"/>
    <col min="4" max="4" width="80.140625" customWidth="1"/>
    <col min="5" max="5" width="12.7109375" customWidth="1"/>
  </cols>
  <sheetData>
    <row r="1" spans="1:16" ht="60" customHeight="1" x14ac:dyDescent="0.3">
      <c r="A1" s="1"/>
      <c r="D1" s="65" t="s">
        <v>8</v>
      </c>
    </row>
    <row r="2" spans="1:16" ht="15" customHeight="1" x14ac:dyDescent="0.3">
      <c r="A2" s="1"/>
      <c r="D2" s="23" t="s">
        <v>9</v>
      </c>
    </row>
    <row r="3" spans="1:16" ht="15" customHeight="1" x14ac:dyDescent="0.3">
      <c r="A3" s="1"/>
      <c r="D3" s="23"/>
    </row>
    <row r="4" spans="1:16" ht="15.75" x14ac:dyDescent="0.25">
      <c r="A4" s="81" t="s">
        <v>10</v>
      </c>
      <c r="B4" s="82"/>
      <c r="C4" s="82"/>
      <c r="D4" s="82"/>
      <c r="E4" s="83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6" ht="15.75" x14ac:dyDescent="0.25">
      <c r="A5" s="81"/>
      <c r="B5" s="82"/>
      <c r="C5" s="82"/>
      <c r="D5" s="82"/>
      <c r="E5" s="83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1:16" ht="15" customHeight="1" x14ac:dyDescent="0.25">
      <c r="A6" s="84" t="s">
        <v>0</v>
      </c>
      <c r="B6" s="103" t="s">
        <v>11</v>
      </c>
      <c r="C6" s="103"/>
      <c r="D6" s="103"/>
      <c r="E6" s="103"/>
      <c r="F6" s="103"/>
      <c r="G6" s="103"/>
      <c r="H6" s="103"/>
      <c r="I6" s="103"/>
      <c r="J6" s="85"/>
      <c r="K6" s="82"/>
      <c r="L6" s="82"/>
      <c r="M6" s="82"/>
      <c r="N6" s="82"/>
      <c r="O6" s="82"/>
      <c r="P6" s="82"/>
    </row>
    <row r="7" spans="1:16" ht="45" customHeight="1" x14ac:dyDescent="0.25">
      <c r="A7" s="81"/>
      <c r="B7" s="82"/>
      <c r="C7" s="82"/>
      <c r="D7" s="103" t="s">
        <v>12</v>
      </c>
      <c r="E7" s="103"/>
      <c r="F7" s="103"/>
      <c r="G7" s="103"/>
      <c r="H7" s="85"/>
      <c r="I7" s="85"/>
      <c r="J7" s="86"/>
      <c r="K7" s="82"/>
      <c r="L7" s="82"/>
      <c r="M7" s="82"/>
      <c r="N7" s="82"/>
      <c r="O7" s="82"/>
      <c r="P7" s="82"/>
    </row>
    <row r="8" spans="1:16" ht="15" customHeight="1" x14ac:dyDescent="0.25">
      <c r="A8" s="81"/>
      <c r="B8" s="82"/>
      <c r="C8" s="82"/>
      <c r="D8" s="96"/>
      <c r="E8" s="96"/>
      <c r="F8" s="96"/>
      <c r="G8" s="96"/>
      <c r="H8" s="85"/>
      <c r="I8" s="85"/>
      <c r="J8" s="86"/>
      <c r="K8" s="82"/>
      <c r="L8" s="82"/>
      <c r="M8" s="82"/>
      <c r="N8" s="82"/>
      <c r="O8" s="82"/>
      <c r="P8" s="82"/>
    </row>
    <row r="9" spans="1:16" ht="30.75" customHeight="1" x14ac:dyDescent="0.25">
      <c r="A9" s="87" t="s">
        <v>0</v>
      </c>
      <c r="B9" s="103" t="s">
        <v>13</v>
      </c>
      <c r="C9" s="103"/>
      <c r="D9" s="103"/>
      <c r="E9" s="103"/>
      <c r="F9" s="103"/>
      <c r="G9" s="103"/>
      <c r="H9" s="82"/>
      <c r="I9" s="82"/>
      <c r="J9" s="82"/>
      <c r="K9" s="82"/>
      <c r="L9" s="82"/>
      <c r="M9" s="82"/>
      <c r="N9" s="82"/>
      <c r="O9" s="82"/>
      <c r="P9" s="82"/>
    </row>
    <row r="10" spans="1:16" ht="15.75" x14ac:dyDescent="0.25">
      <c r="A10" s="81"/>
      <c r="B10" s="81"/>
      <c r="C10" s="82"/>
      <c r="D10" s="82"/>
      <c r="E10" s="83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 ht="15" customHeight="1" x14ac:dyDescent="0.25">
      <c r="A11" s="84" t="s">
        <v>0</v>
      </c>
      <c r="B11" s="103" t="s">
        <v>14</v>
      </c>
      <c r="C11" s="103"/>
      <c r="D11" s="103"/>
      <c r="E11" s="103"/>
      <c r="F11" s="103"/>
      <c r="G11" s="103"/>
      <c r="H11" s="103"/>
      <c r="I11" s="103"/>
      <c r="J11" s="103"/>
      <c r="K11" s="82"/>
      <c r="L11" s="82"/>
      <c r="M11" s="82"/>
      <c r="N11" s="82"/>
      <c r="O11" s="82"/>
      <c r="P11" s="82"/>
    </row>
    <row r="12" spans="1:16" ht="15.75" x14ac:dyDescent="0.25">
      <c r="A12" s="81"/>
      <c r="B12" s="82"/>
      <c r="C12" s="86"/>
      <c r="D12" s="86"/>
      <c r="E12" s="83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</row>
    <row r="13" spans="1:16" ht="15.75" x14ac:dyDescent="0.25">
      <c r="A13" s="84" t="s">
        <v>0</v>
      </c>
      <c r="B13" s="81" t="s">
        <v>15</v>
      </c>
      <c r="C13" s="86"/>
      <c r="D13" s="86"/>
      <c r="E13" s="83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pans="1:16" ht="15.75" x14ac:dyDescent="0.25">
      <c r="A14" s="81"/>
      <c r="B14" s="82"/>
      <c r="C14" s="86"/>
      <c r="D14" s="86"/>
      <c r="E14" s="83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</row>
    <row r="15" spans="1:16" ht="30" customHeight="1" x14ac:dyDescent="0.25">
      <c r="A15" s="87" t="s">
        <v>0</v>
      </c>
      <c r="B15" s="111" t="s">
        <v>16</v>
      </c>
      <c r="C15" s="111"/>
      <c r="D15" s="111"/>
      <c r="E15" s="111"/>
      <c r="F15" s="111"/>
      <c r="G15" s="111"/>
      <c r="H15" s="82"/>
      <c r="I15" s="82"/>
      <c r="J15" s="82"/>
      <c r="K15" s="82"/>
      <c r="L15" s="82"/>
      <c r="M15" s="82"/>
      <c r="N15" s="82"/>
      <c r="O15" s="82"/>
      <c r="P15" s="82"/>
    </row>
    <row r="16" spans="1:16" ht="15.75" x14ac:dyDescent="0.25">
      <c r="A16" s="81"/>
      <c r="B16" s="97" t="s">
        <v>0</v>
      </c>
      <c r="C16" s="82" t="s">
        <v>17</v>
      </c>
      <c r="D16" s="82"/>
      <c r="E16" s="83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1:16" ht="30" customHeight="1" x14ac:dyDescent="0.25">
      <c r="A17" s="84"/>
      <c r="B17" s="98" t="s">
        <v>0</v>
      </c>
      <c r="C17" s="114" t="s">
        <v>18</v>
      </c>
      <c r="D17" s="114"/>
      <c r="E17" s="114"/>
      <c r="F17" s="114"/>
      <c r="G17" s="114"/>
      <c r="H17" s="82"/>
      <c r="I17" s="82"/>
      <c r="J17" s="82"/>
      <c r="K17" s="82"/>
      <c r="L17" s="82"/>
      <c r="M17" s="82"/>
      <c r="N17" s="82"/>
      <c r="O17" s="82"/>
      <c r="P17" s="82"/>
    </row>
    <row r="18" spans="1:16" ht="15.75" x14ac:dyDescent="0.25">
      <c r="A18" s="84"/>
      <c r="B18" s="82"/>
      <c r="C18" s="88"/>
      <c r="D18" s="88"/>
      <c r="E18" s="83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15.75" x14ac:dyDescent="0.25">
      <c r="A19" s="84" t="s">
        <v>0</v>
      </c>
      <c r="B19" s="112" t="s">
        <v>19</v>
      </c>
      <c r="C19" s="112"/>
      <c r="D19" s="112"/>
      <c r="E19" s="112"/>
      <c r="F19" s="112"/>
      <c r="G19" s="112"/>
      <c r="H19" s="82"/>
      <c r="I19" s="82"/>
      <c r="J19" s="82"/>
      <c r="K19" s="82"/>
      <c r="L19" s="82"/>
      <c r="M19" s="82"/>
      <c r="N19" s="82"/>
      <c r="O19" s="82"/>
      <c r="P19" s="82"/>
    </row>
    <row r="20" spans="1:16" ht="15.75" x14ac:dyDescent="0.25">
      <c r="A20" s="81"/>
      <c r="B20" s="82"/>
      <c r="C20" s="86"/>
      <c r="D20" s="86"/>
      <c r="E20" s="83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16" ht="15" customHeight="1" x14ac:dyDescent="0.25">
      <c r="A21" s="81"/>
      <c r="B21" s="106" t="s">
        <v>20</v>
      </c>
      <c r="C21" s="106"/>
      <c r="D21" s="106"/>
      <c r="E21" s="83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spans="1:16" ht="15" customHeight="1" x14ac:dyDescent="0.25">
      <c r="A22" s="81"/>
      <c r="B22" s="84" t="s">
        <v>0</v>
      </c>
      <c r="C22" s="105" t="s">
        <v>21</v>
      </c>
      <c r="D22" s="105"/>
      <c r="E22" s="83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</row>
    <row r="23" spans="1:16" ht="30" customHeight="1" x14ac:dyDescent="0.25">
      <c r="A23" s="81"/>
      <c r="B23" s="89"/>
      <c r="C23" s="87" t="s">
        <v>0</v>
      </c>
      <c r="D23" s="105" t="s">
        <v>22</v>
      </c>
      <c r="E23" s="105"/>
      <c r="F23" s="105"/>
      <c r="G23" s="105"/>
      <c r="H23" s="82"/>
      <c r="I23" s="82"/>
      <c r="J23" s="82"/>
      <c r="K23" s="82"/>
      <c r="L23" s="82"/>
      <c r="M23" s="82"/>
      <c r="N23" s="82"/>
      <c r="O23" s="82"/>
      <c r="P23" s="82"/>
    </row>
    <row r="24" spans="1:16" ht="15" customHeight="1" x14ac:dyDescent="0.25">
      <c r="A24" s="81"/>
      <c r="B24" s="89"/>
      <c r="C24" s="84" t="s">
        <v>0</v>
      </c>
      <c r="D24" s="105" t="s">
        <v>23</v>
      </c>
      <c r="E24" s="105"/>
      <c r="F24" s="105"/>
      <c r="G24" s="105"/>
      <c r="H24" s="82"/>
      <c r="I24" s="82"/>
      <c r="J24" s="82"/>
      <c r="K24" s="82"/>
      <c r="L24" s="82"/>
      <c r="M24" s="82"/>
      <c r="N24" s="82"/>
      <c r="O24" s="82"/>
      <c r="P24" s="82"/>
    </row>
    <row r="25" spans="1:16" ht="30" customHeight="1" x14ac:dyDescent="0.25">
      <c r="A25" s="81"/>
      <c r="B25" s="89"/>
      <c r="C25" s="84" t="s">
        <v>0</v>
      </c>
      <c r="D25" s="105" t="s">
        <v>24</v>
      </c>
      <c r="E25" s="105"/>
      <c r="F25" s="105"/>
      <c r="G25" s="105"/>
      <c r="H25" s="82"/>
      <c r="I25" s="82"/>
      <c r="J25" s="82"/>
      <c r="K25" s="82"/>
      <c r="L25" s="82"/>
      <c r="M25" s="82"/>
      <c r="N25" s="82"/>
      <c r="O25" s="82"/>
      <c r="P25" s="82"/>
    </row>
    <row r="26" spans="1:16" ht="15" customHeight="1" x14ac:dyDescent="0.25">
      <c r="A26" s="81"/>
      <c r="B26" s="89"/>
      <c r="C26" s="87"/>
      <c r="D26" s="90"/>
      <c r="E26" s="83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spans="1:16" ht="15" customHeight="1" x14ac:dyDescent="0.25">
      <c r="A27" s="81"/>
      <c r="B27" s="84" t="s">
        <v>0</v>
      </c>
      <c r="C27" s="107" t="s">
        <v>25</v>
      </c>
      <c r="D27" s="107"/>
      <c r="E27" s="83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</row>
    <row r="28" spans="1:16" ht="30" customHeight="1" x14ac:dyDescent="0.25">
      <c r="A28" s="81"/>
      <c r="B28" s="89"/>
      <c r="C28" s="87" t="s">
        <v>0</v>
      </c>
      <c r="D28" s="105" t="s">
        <v>26</v>
      </c>
      <c r="E28" s="105"/>
      <c r="F28" s="105"/>
      <c r="G28" s="105"/>
      <c r="H28" s="82"/>
      <c r="I28" s="82"/>
      <c r="J28" s="82"/>
      <c r="K28" s="82"/>
      <c r="L28" s="82"/>
      <c r="M28" s="82"/>
      <c r="N28" s="82"/>
      <c r="O28" s="82"/>
      <c r="P28" s="82"/>
    </row>
    <row r="29" spans="1:16" ht="15" customHeight="1" x14ac:dyDescent="0.25">
      <c r="A29" s="81"/>
      <c r="B29" s="89"/>
      <c r="C29" s="84" t="s">
        <v>0</v>
      </c>
      <c r="D29" s="105" t="s">
        <v>27</v>
      </c>
      <c r="E29" s="105"/>
      <c r="F29" s="105"/>
      <c r="G29" s="105"/>
      <c r="H29" s="82"/>
      <c r="I29" s="82"/>
      <c r="J29" s="82"/>
      <c r="K29" s="82"/>
      <c r="L29" s="82"/>
      <c r="M29" s="82"/>
      <c r="N29" s="82"/>
      <c r="O29" s="82"/>
      <c r="P29" s="82"/>
    </row>
    <row r="30" spans="1:16" ht="15" customHeight="1" x14ac:dyDescent="0.25">
      <c r="A30" s="81"/>
      <c r="B30" s="89"/>
      <c r="C30" s="84"/>
      <c r="D30" s="90"/>
      <c r="E30" s="83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</row>
    <row r="31" spans="1:16" ht="15" customHeight="1" x14ac:dyDescent="0.25">
      <c r="A31" s="81"/>
      <c r="B31" s="84" t="s">
        <v>0</v>
      </c>
      <c r="C31" s="113" t="s">
        <v>28</v>
      </c>
      <c r="D31" s="113"/>
      <c r="E31" s="91"/>
      <c r="F31" s="92"/>
      <c r="G31" s="92"/>
      <c r="H31" s="82"/>
      <c r="I31" s="82"/>
      <c r="J31" s="82"/>
      <c r="K31" s="82"/>
      <c r="L31" s="82"/>
      <c r="M31" s="82"/>
      <c r="N31" s="82"/>
      <c r="O31" s="82"/>
      <c r="P31" s="82"/>
    </row>
    <row r="32" spans="1:16" ht="30" customHeight="1" x14ac:dyDescent="0.25">
      <c r="A32" s="81"/>
      <c r="B32" s="89"/>
      <c r="C32" s="99" t="s">
        <v>0</v>
      </c>
      <c r="D32" s="108" t="s">
        <v>29</v>
      </c>
      <c r="E32" s="108"/>
      <c r="F32" s="108"/>
      <c r="G32" s="108"/>
      <c r="H32" s="82"/>
      <c r="I32" s="82"/>
      <c r="J32" s="82"/>
      <c r="K32" s="82"/>
      <c r="L32" s="82"/>
      <c r="M32" s="82"/>
      <c r="N32" s="82"/>
      <c r="O32" s="82"/>
      <c r="P32" s="82"/>
    </row>
    <row r="33" spans="1:16" ht="30" customHeight="1" x14ac:dyDescent="0.25">
      <c r="A33" s="81"/>
      <c r="B33" s="89"/>
      <c r="C33" s="87" t="s">
        <v>0</v>
      </c>
      <c r="D33" s="108" t="s">
        <v>30</v>
      </c>
      <c r="E33" s="108"/>
      <c r="F33" s="108"/>
      <c r="G33" s="108"/>
      <c r="H33" s="82"/>
      <c r="I33" s="82"/>
      <c r="J33" s="82"/>
      <c r="K33" s="82"/>
      <c r="L33" s="82"/>
      <c r="M33" s="82"/>
      <c r="N33" s="82"/>
      <c r="O33" s="82"/>
      <c r="P33" s="82"/>
    </row>
    <row r="34" spans="1:16" ht="30" customHeight="1" x14ac:dyDescent="0.25">
      <c r="A34" s="81"/>
      <c r="B34" s="89"/>
      <c r="C34" s="87" t="s">
        <v>0</v>
      </c>
      <c r="D34" s="108" t="s">
        <v>31</v>
      </c>
      <c r="E34" s="108"/>
      <c r="F34" s="108"/>
      <c r="G34" s="108"/>
      <c r="H34" s="82"/>
      <c r="I34" s="82"/>
      <c r="J34" s="82"/>
      <c r="K34" s="82"/>
      <c r="L34" s="82"/>
      <c r="M34" s="82"/>
      <c r="N34" s="82"/>
      <c r="O34" s="82"/>
      <c r="P34" s="82"/>
    </row>
    <row r="35" spans="1:16" ht="30" customHeight="1" x14ac:dyDescent="0.25">
      <c r="A35" s="81"/>
      <c r="B35" s="89"/>
      <c r="C35" s="87" t="s">
        <v>0</v>
      </c>
      <c r="D35" s="105" t="s">
        <v>32</v>
      </c>
      <c r="E35" s="105"/>
      <c r="F35" s="105"/>
      <c r="G35" s="105"/>
      <c r="H35" s="82"/>
      <c r="I35" s="82"/>
      <c r="J35" s="82"/>
      <c r="K35" s="82"/>
      <c r="L35" s="82"/>
      <c r="M35" s="82"/>
      <c r="N35" s="82"/>
      <c r="O35" s="82"/>
      <c r="P35" s="82"/>
    </row>
    <row r="36" spans="1:16" ht="15" customHeight="1" x14ac:dyDescent="0.25">
      <c r="A36" s="82"/>
      <c r="B36" s="93"/>
      <c r="C36" s="94"/>
      <c r="D36" s="90"/>
      <c r="E36" s="83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1:16" ht="15.75" x14ac:dyDescent="0.25">
      <c r="A37" s="81"/>
      <c r="B37" s="84" t="s">
        <v>0</v>
      </c>
      <c r="C37" s="110" t="s">
        <v>33</v>
      </c>
      <c r="D37" s="110"/>
      <c r="E37" s="83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  <row r="38" spans="1:16" ht="15" customHeight="1" x14ac:dyDescent="0.25">
      <c r="A38" s="81"/>
      <c r="B38" s="95"/>
      <c r="C38" s="84" t="s">
        <v>0</v>
      </c>
      <c r="D38" s="109" t="s">
        <v>34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</row>
    <row r="39" spans="1:16" ht="15" customHeight="1" x14ac:dyDescent="0.25">
      <c r="A39" s="81"/>
      <c r="B39" s="84"/>
      <c r="C39" s="84" t="s">
        <v>0</v>
      </c>
      <c r="D39" s="82" t="s">
        <v>35</v>
      </c>
      <c r="E39" s="83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 ht="15" customHeight="1" x14ac:dyDescent="0.25">
      <c r="A40" s="81"/>
      <c r="B40" s="95"/>
      <c r="C40" s="90"/>
      <c r="D40" s="90"/>
      <c r="E40" s="83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</row>
    <row r="41" spans="1:16" ht="15" customHeight="1" x14ac:dyDescent="0.25">
      <c r="A41" s="2"/>
      <c r="B41" s="9"/>
      <c r="C41" s="104"/>
      <c r="D41" s="104"/>
      <c r="E41" s="38"/>
    </row>
    <row r="42" spans="1:16" x14ac:dyDescent="0.25">
      <c r="A42" s="2"/>
      <c r="B42" s="9"/>
      <c r="E42" s="6"/>
    </row>
    <row r="43" spans="1:16" x14ac:dyDescent="0.25">
      <c r="A43" s="2"/>
      <c r="B43" s="9"/>
      <c r="C43" s="11"/>
      <c r="E43" s="6"/>
    </row>
    <row r="44" spans="1:16" x14ac:dyDescent="0.25">
      <c r="A44" s="5"/>
      <c r="B44" s="5"/>
      <c r="C44" s="4"/>
      <c r="D44" s="4"/>
      <c r="E44" s="3"/>
      <c r="F44" s="3"/>
    </row>
    <row r="45" spans="1:16" x14ac:dyDescent="0.25">
      <c r="A45" s="5"/>
      <c r="B45" s="5"/>
      <c r="C45" s="4"/>
      <c r="D45" s="4"/>
      <c r="E45" s="3"/>
      <c r="F45" s="3"/>
    </row>
    <row r="46" spans="1:16" x14ac:dyDescent="0.25">
      <c r="A46" s="5"/>
      <c r="B46" s="5"/>
      <c r="C46" s="4"/>
      <c r="D46" s="4"/>
      <c r="E46" s="3"/>
      <c r="F46" s="3"/>
    </row>
    <row r="47" spans="1:16" x14ac:dyDescent="0.25">
      <c r="A47" s="5"/>
      <c r="B47" s="5"/>
      <c r="C47" s="4"/>
      <c r="D47" s="4"/>
      <c r="E47" s="3"/>
      <c r="F47" s="3"/>
    </row>
    <row r="48" spans="1:16" x14ac:dyDescent="0.25">
      <c r="A48" s="5"/>
      <c r="B48" s="5"/>
      <c r="C48" s="4"/>
      <c r="D48" s="4"/>
      <c r="E48" s="3"/>
      <c r="F48" s="3"/>
    </row>
    <row r="49" spans="1:6" x14ac:dyDescent="0.25">
      <c r="A49" s="5"/>
      <c r="B49" s="5"/>
      <c r="C49" s="4"/>
      <c r="D49" s="4"/>
      <c r="E49" s="3"/>
      <c r="F49" s="3"/>
    </row>
    <row r="50" spans="1:6" x14ac:dyDescent="0.25">
      <c r="A50" s="5"/>
      <c r="B50" s="5"/>
      <c r="C50" s="4"/>
      <c r="D50" s="4"/>
      <c r="E50" s="3"/>
      <c r="F50" s="3"/>
    </row>
    <row r="51" spans="1:6" x14ac:dyDescent="0.25">
      <c r="A51" s="3"/>
      <c r="B51" s="3"/>
      <c r="C51" s="4"/>
      <c r="D51" s="4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</row>
    <row r="59" spans="1:6" x14ac:dyDescent="0.25">
      <c r="A59" s="3"/>
    </row>
  </sheetData>
  <sheetProtection algorithmName="SHA-512" hashValue="bBinr5zWMoN44dbWYu1zKf0exyktm9WnI1tmg34DvxxqmozsYTG8rdPgNKh1Vyst5/4mHKsnmLz5ecr1JvWdCw==" saltValue="cEs47F3+Wc3J7D9uufgWKg==" spinCount="100000" sheet="1" objects="1" scenarios="1"/>
  <mergeCells count="23">
    <mergeCell ref="C17:G17"/>
    <mergeCell ref="D35:G35"/>
    <mergeCell ref="D23:G23"/>
    <mergeCell ref="D24:G24"/>
    <mergeCell ref="D25:G25"/>
    <mergeCell ref="D28:G28"/>
    <mergeCell ref="D29:G29"/>
    <mergeCell ref="B6:I6"/>
    <mergeCell ref="D7:G7"/>
    <mergeCell ref="C41:D41"/>
    <mergeCell ref="C22:D22"/>
    <mergeCell ref="B21:D21"/>
    <mergeCell ref="B11:J11"/>
    <mergeCell ref="C27:D27"/>
    <mergeCell ref="D32:G32"/>
    <mergeCell ref="D33:G33"/>
    <mergeCell ref="D34:G34"/>
    <mergeCell ref="D38:P38"/>
    <mergeCell ref="C37:D37"/>
    <mergeCell ref="B15:G15"/>
    <mergeCell ref="B19:G19"/>
    <mergeCell ref="B9:G9"/>
    <mergeCell ref="C31:D3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workbookViewId="0">
      <pane ySplit="5" topLeftCell="A6" activePane="bottomLeft" state="frozen"/>
      <selection pane="bottomLeft" activeCell="A2" sqref="A2"/>
    </sheetView>
  </sheetViews>
  <sheetFormatPr defaultRowHeight="15" x14ac:dyDescent="0.25"/>
  <cols>
    <col min="1" max="2" width="4.7109375" customWidth="1"/>
    <col min="3" max="3" width="25" customWidth="1"/>
    <col min="4" max="4" width="10.42578125" customWidth="1"/>
    <col min="5" max="19" width="9.140625" customWidth="1"/>
  </cols>
  <sheetData>
    <row r="1" spans="1:19" ht="60" customHeight="1" x14ac:dyDescent="0.25">
      <c r="E1" s="115" t="s">
        <v>36</v>
      </c>
      <c r="F1" s="115"/>
      <c r="G1" s="115"/>
      <c r="H1" s="115"/>
      <c r="I1" s="115"/>
      <c r="J1" s="115"/>
      <c r="K1" s="115"/>
      <c r="L1" s="70"/>
      <c r="M1" s="70"/>
      <c r="N1" s="10"/>
      <c r="O1" s="10"/>
      <c r="P1" s="10"/>
      <c r="Q1" s="10"/>
      <c r="R1" s="10"/>
      <c r="S1" s="10"/>
    </row>
    <row r="2" spans="1:19" ht="15" customHeight="1" x14ac:dyDescent="0.25">
      <c r="E2" s="71"/>
      <c r="F2" s="71"/>
      <c r="G2" s="71"/>
      <c r="H2" s="71"/>
      <c r="I2" s="71"/>
      <c r="J2" s="71"/>
      <c r="K2" s="71"/>
      <c r="L2" s="70"/>
      <c r="M2" s="70"/>
      <c r="N2" s="10"/>
      <c r="O2" s="10"/>
      <c r="P2" s="10"/>
      <c r="Q2" s="10"/>
      <c r="R2" s="10"/>
      <c r="S2" s="10"/>
    </row>
    <row r="3" spans="1:19" ht="15" customHeight="1" x14ac:dyDescent="0.3">
      <c r="A3" s="22" t="s">
        <v>49</v>
      </c>
      <c r="E3" s="71"/>
      <c r="F3" s="71"/>
      <c r="G3" s="71"/>
      <c r="H3" s="71"/>
      <c r="I3" s="71"/>
      <c r="J3" s="71"/>
      <c r="K3" s="71"/>
      <c r="L3" s="70"/>
      <c r="M3" s="70"/>
      <c r="N3" s="10"/>
      <c r="O3" s="10"/>
      <c r="P3" s="10"/>
      <c r="Q3" s="10"/>
      <c r="R3" s="10"/>
      <c r="S3" s="10"/>
    </row>
    <row r="4" spans="1:19" ht="15" customHeight="1" x14ac:dyDescent="0.3">
      <c r="A4" s="22"/>
      <c r="E4" s="67"/>
      <c r="F4" s="67"/>
      <c r="G4" s="67"/>
      <c r="H4" s="67"/>
      <c r="I4" s="67"/>
      <c r="J4" s="67"/>
      <c r="K4" s="67"/>
      <c r="L4" s="66"/>
      <c r="M4" s="66"/>
      <c r="N4" s="10"/>
      <c r="O4" s="10"/>
      <c r="P4" s="10"/>
      <c r="Q4" s="10"/>
      <c r="R4" s="10"/>
      <c r="S4" s="10"/>
    </row>
    <row r="5" spans="1:19" ht="15" customHeight="1" x14ac:dyDescent="0.25">
      <c r="C5" s="117" t="s">
        <v>37</v>
      </c>
      <c r="D5" s="118"/>
      <c r="E5" s="18">
        <v>1</v>
      </c>
      <c r="F5" s="18">
        <v>2</v>
      </c>
      <c r="G5" s="18">
        <v>3</v>
      </c>
      <c r="H5" s="18">
        <v>4</v>
      </c>
      <c r="I5" s="18">
        <v>5</v>
      </c>
      <c r="J5" s="18">
        <v>6</v>
      </c>
      <c r="K5" s="18">
        <v>7</v>
      </c>
      <c r="L5" s="18">
        <v>8</v>
      </c>
      <c r="M5" s="18">
        <v>9</v>
      </c>
      <c r="N5" s="18">
        <v>10</v>
      </c>
      <c r="O5" s="18">
        <v>11</v>
      </c>
      <c r="P5" s="18">
        <v>12</v>
      </c>
      <c r="Q5" s="18">
        <v>13</v>
      </c>
      <c r="R5" s="18">
        <v>14</v>
      </c>
      <c r="S5" s="18">
        <v>15</v>
      </c>
    </row>
    <row r="6" spans="1:19" ht="15" customHeight="1" x14ac:dyDescent="0.25">
      <c r="A6" s="2" t="s">
        <v>38</v>
      </c>
      <c r="E6" s="24"/>
      <c r="F6" s="10"/>
      <c r="G6" s="10"/>
      <c r="H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5" customHeight="1" x14ac:dyDescent="0.3">
      <c r="A7" s="8"/>
      <c r="B7" s="12" t="s">
        <v>39</v>
      </c>
      <c r="C7" s="1"/>
      <c r="D7" s="8"/>
      <c r="E7" s="14">
        <v>0</v>
      </c>
      <c r="F7" s="14">
        <v>0</v>
      </c>
      <c r="G7" s="14">
        <v>0</v>
      </c>
      <c r="H7" s="14">
        <v>0</v>
      </c>
      <c r="I7" s="21">
        <v>50</v>
      </c>
      <c r="J7" s="21">
        <v>250</v>
      </c>
      <c r="K7" s="21">
        <v>500</v>
      </c>
      <c r="L7" s="21">
        <v>800</v>
      </c>
      <c r="M7" s="21">
        <v>1400</v>
      </c>
      <c r="N7" s="21">
        <v>1800</v>
      </c>
      <c r="O7" s="21">
        <v>2300</v>
      </c>
      <c r="P7" s="21">
        <v>2750</v>
      </c>
      <c r="Q7" s="21">
        <v>2750</v>
      </c>
      <c r="R7" s="21">
        <v>2750</v>
      </c>
      <c r="S7" s="21">
        <v>2750</v>
      </c>
    </row>
    <row r="8" spans="1:19" ht="15" customHeight="1" x14ac:dyDescent="0.25">
      <c r="B8" s="8" t="s">
        <v>40</v>
      </c>
      <c r="D8" s="126">
        <v>60</v>
      </c>
      <c r="E8" s="24"/>
      <c r="F8" s="10"/>
      <c r="G8" s="10"/>
      <c r="H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5" customHeight="1" x14ac:dyDescent="0.3">
      <c r="A9" s="12"/>
      <c r="B9" s="2" t="s">
        <v>41</v>
      </c>
      <c r="C9" s="30"/>
      <c r="D9" s="12"/>
      <c r="E9" s="60">
        <f>E7*$D$8</f>
        <v>0</v>
      </c>
      <c r="F9" s="60">
        <f t="shared" ref="F9:S9" si="0">F7*$D$8</f>
        <v>0</v>
      </c>
      <c r="G9" s="60">
        <f t="shared" si="0"/>
        <v>0</v>
      </c>
      <c r="H9" s="60">
        <f t="shared" si="0"/>
        <v>0</v>
      </c>
      <c r="I9" s="60">
        <f t="shared" si="0"/>
        <v>3000</v>
      </c>
      <c r="J9" s="60">
        <f t="shared" si="0"/>
        <v>15000</v>
      </c>
      <c r="K9" s="60">
        <f t="shared" si="0"/>
        <v>30000</v>
      </c>
      <c r="L9" s="60">
        <f t="shared" si="0"/>
        <v>48000</v>
      </c>
      <c r="M9" s="60">
        <f t="shared" si="0"/>
        <v>84000</v>
      </c>
      <c r="N9" s="60">
        <f t="shared" si="0"/>
        <v>108000</v>
      </c>
      <c r="O9" s="60">
        <f t="shared" si="0"/>
        <v>138000</v>
      </c>
      <c r="P9" s="60">
        <f t="shared" si="0"/>
        <v>165000</v>
      </c>
      <c r="Q9" s="60">
        <f t="shared" si="0"/>
        <v>165000</v>
      </c>
      <c r="R9" s="60">
        <f t="shared" si="0"/>
        <v>165000</v>
      </c>
      <c r="S9" s="60">
        <f t="shared" si="0"/>
        <v>165000</v>
      </c>
    </row>
    <row r="10" spans="1:19" ht="15" customHeight="1" x14ac:dyDescent="0.25">
      <c r="E10" s="24"/>
      <c r="F10" s="10"/>
      <c r="G10" s="10"/>
      <c r="H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" customHeight="1" x14ac:dyDescent="0.25">
      <c r="A11" s="2" t="s">
        <v>48</v>
      </c>
      <c r="E11" s="24"/>
      <c r="F11" s="10"/>
      <c r="G11" s="10"/>
      <c r="H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5" customHeight="1" x14ac:dyDescent="0.25">
      <c r="A12" s="2"/>
      <c r="B12" s="2" t="s">
        <v>42</v>
      </c>
      <c r="E12" s="24"/>
      <c r="F12" s="10"/>
      <c r="G12" s="10"/>
      <c r="H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30" customHeight="1" x14ac:dyDescent="0.25">
      <c r="C13" s="4" t="s">
        <v>43</v>
      </c>
      <c r="D13" s="3"/>
      <c r="E13" s="127">
        <v>1500</v>
      </c>
      <c r="F13" s="50"/>
      <c r="G13" s="47"/>
      <c r="H13" s="47"/>
      <c r="I13" s="47"/>
      <c r="J13" s="47"/>
      <c r="K13" s="47"/>
      <c r="L13" s="47"/>
      <c r="M13" s="47"/>
      <c r="N13" s="47"/>
      <c r="O13" s="51"/>
      <c r="P13" s="51"/>
      <c r="Q13" s="51"/>
      <c r="R13" s="51"/>
      <c r="S13" s="51"/>
    </row>
    <row r="14" spans="1:19" ht="30" x14ac:dyDescent="0.25">
      <c r="C14" s="4" t="s">
        <v>44</v>
      </c>
      <c r="D14" s="8"/>
      <c r="E14" s="127">
        <v>47000</v>
      </c>
      <c r="F14" s="52"/>
      <c r="G14" s="53"/>
      <c r="H14" s="47"/>
      <c r="I14" s="47"/>
      <c r="J14" s="47"/>
      <c r="K14" s="47"/>
      <c r="L14" s="47"/>
      <c r="M14" s="54"/>
      <c r="N14" s="47"/>
      <c r="O14" s="55"/>
      <c r="P14" s="55"/>
      <c r="Q14" s="55"/>
      <c r="R14" s="55"/>
      <c r="S14" s="55"/>
    </row>
    <row r="15" spans="1:19" x14ac:dyDescent="0.25">
      <c r="C15" s="3" t="s">
        <v>45</v>
      </c>
      <c r="E15" s="127">
        <v>23000</v>
      </c>
      <c r="F15" s="127">
        <v>1150</v>
      </c>
      <c r="G15" s="127">
        <v>1150</v>
      </c>
      <c r="H15" s="50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19" x14ac:dyDescent="0.25">
      <c r="C16" s="3" t="s">
        <v>46</v>
      </c>
      <c r="E16" s="127">
        <v>2600</v>
      </c>
      <c r="F16" s="127">
        <v>130</v>
      </c>
      <c r="G16" s="127">
        <v>130</v>
      </c>
      <c r="H16" s="47"/>
      <c r="I16" s="47"/>
      <c r="J16" s="47"/>
      <c r="K16" s="47"/>
      <c r="L16" s="47"/>
      <c r="M16" s="54"/>
      <c r="N16" s="47"/>
      <c r="O16" s="47"/>
      <c r="P16" s="47"/>
      <c r="Q16" s="47"/>
      <c r="R16" s="47"/>
      <c r="S16" s="47"/>
    </row>
    <row r="17" spans="1:19" ht="30" x14ac:dyDescent="0.25">
      <c r="C17" s="4" t="s">
        <v>47</v>
      </c>
      <c r="E17" s="127">
        <v>400</v>
      </c>
      <c r="F17" s="127">
        <v>400</v>
      </c>
      <c r="G17" s="127">
        <v>400</v>
      </c>
      <c r="H17" s="50"/>
      <c r="I17" s="47"/>
      <c r="J17" s="47"/>
      <c r="K17" s="47"/>
      <c r="L17" s="47"/>
      <c r="M17" s="54"/>
      <c r="N17" s="47"/>
      <c r="O17" s="47"/>
      <c r="P17" s="47"/>
      <c r="Q17" s="47"/>
      <c r="R17" s="47"/>
      <c r="S17" s="47"/>
    </row>
    <row r="18" spans="1:19" x14ac:dyDescent="0.25">
      <c r="B18" s="2" t="s">
        <v>50</v>
      </c>
      <c r="E18" s="48"/>
      <c r="F18" s="48"/>
      <c r="G18" s="48"/>
      <c r="H18" s="48"/>
      <c r="I18" s="48"/>
      <c r="J18" s="48"/>
      <c r="K18" s="48"/>
      <c r="L18" s="48"/>
      <c r="M18" s="49"/>
      <c r="N18" s="48"/>
      <c r="O18" s="48"/>
      <c r="P18" s="48"/>
      <c r="Q18" s="48"/>
      <c r="R18" s="48"/>
      <c r="S18" s="48"/>
    </row>
    <row r="19" spans="1:19" x14ac:dyDescent="0.25">
      <c r="C19" s="5" t="s">
        <v>51</v>
      </c>
      <c r="E19" s="127">
        <v>10000</v>
      </c>
      <c r="F19" s="127">
        <v>10000</v>
      </c>
      <c r="G19" s="127">
        <v>10000</v>
      </c>
      <c r="H19" s="127">
        <v>10000</v>
      </c>
      <c r="I19" s="127">
        <v>10000</v>
      </c>
      <c r="J19" s="127">
        <v>10000</v>
      </c>
      <c r="K19" s="127">
        <v>10000</v>
      </c>
      <c r="L19" s="127">
        <v>10000</v>
      </c>
      <c r="M19" s="127">
        <v>10000</v>
      </c>
      <c r="N19" s="127">
        <v>10000</v>
      </c>
      <c r="O19" s="127">
        <v>10000</v>
      </c>
      <c r="P19" s="127">
        <v>10000</v>
      </c>
      <c r="Q19" s="127">
        <v>10000</v>
      </c>
      <c r="R19" s="127">
        <v>10000</v>
      </c>
      <c r="S19" s="127">
        <v>10000</v>
      </c>
    </row>
    <row r="20" spans="1:19" x14ac:dyDescent="0.25">
      <c r="C20" s="5" t="s">
        <v>52</v>
      </c>
      <c r="E20" s="127">
        <v>0</v>
      </c>
      <c r="F20" s="127">
        <v>0</v>
      </c>
      <c r="G20" s="127">
        <v>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</row>
    <row r="21" spans="1:19" x14ac:dyDescent="0.25">
      <c r="C21" s="5" t="s">
        <v>53</v>
      </c>
      <c r="E21" s="127">
        <v>5040</v>
      </c>
      <c r="F21" s="127">
        <v>5040</v>
      </c>
      <c r="G21" s="127">
        <v>5040</v>
      </c>
      <c r="H21" s="127">
        <v>5040</v>
      </c>
      <c r="I21" s="127">
        <v>5040</v>
      </c>
      <c r="J21" s="127">
        <v>5040</v>
      </c>
      <c r="K21" s="127">
        <v>5040</v>
      </c>
      <c r="L21" s="127">
        <v>5040</v>
      </c>
      <c r="M21" s="127">
        <v>5040</v>
      </c>
      <c r="N21" s="127">
        <v>5040</v>
      </c>
      <c r="O21" s="127">
        <v>5040</v>
      </c>
      <c r="P21" s="127">
        <v>5040</v>
      </c>
      <c r="Q21" s="127">
        <v>5040</v>
      </c>
      <c r="R21" s="127">
        <v>5040</v>
      </c>
      <c r="S21" s="127">
        <v>5040</v>
      </c>
    </row>
    <row r="22" spans="1:19" x14ac:dyDescent="0.25">
      <c r="B22" s="2"/>
      <c r="E22" s="48"/>
      <c r="F22" s="48"/>
      <c r="G22" s="48"/>
      <c r="H22" s="48"/>
      <c r="I22" s="48"/>
      <c r="J22" s="48"/>
      <c r="K22" s="48"/>
      <c r="L22" s="48"/>
      <c r="M22" s="49"/>
      <c r="N22" s="48"/>
      <c r="O22" s="48"/>
      <c r="P22" s="48"/>
      <c r="Q22" s="48"/>
      <c r="R22" s="48"/>
      <c r="S22" s="48"/>
    </row>
    <row r="23" spans="1:19" x14ac:dyDescent="0.25">
      <c r="B23" s="2" t="s">
        <v>54</v>
      </c>
      <c r="C23" s="5"/>
      <c r="E23" s="46">
        <f>'Production cost'!C42</f>
        <v>12450</v>
      </c>
      <c r="F23" s="46">
        <f>'Production cost'!D42</f>
        <v>14450</v>
      </c>
      <c r="G23" s="46">
        <f>'Production cost'!E42</f>
        <v>17050</v>
      </c>
      <c r="H23" s="46">
        <f>'Production cost'!F42</f>
        <v>19725</v>
      </c>
      <c r="I23" s="46">
        <f>'Production cost'!G42</f>
        <v>25020</v>
      </c>
      <c r="J23" s="46">
        <f>'Production cost'!H42</f>
        <v>28010</v>
      </c>
      <c r="K23" s="46">
        <f>'Production cost'!I42</f>
        <v>34430</v>
      </c>
      <c r="L23" s="46">
        <f>'Production cost'!J42</f>
        <v>39230</v>
      </c>
      <c r="M23" s="46">
        <f>'Production cost'!K42</f>
        <v>49480</v>
      </c>
      <c r="N23" s="46">
        <f>'Production cost'!L42</f>
        <v>53250</v>
      </c>
      <c r="O23" s="46">
        <f>'Production cost'!M42</f>
        <v>53250</v>
      </c>
      <c r="P23" s="46">
        <f>'Production cost'!N42</f>
        <v>53250</v>
      </c>
      <c r="Q23" s="46">
        <f>'Production cost'!O42</f>
        <v>53250</v>
      </c>
      <c r="R23" s="46">
        <f>'Production cost'!P42</f>
        <v>53250</v>
      </c>
      <c r="S23" s="46">
        <f>'Production cost'!Q42</f>
        <v>53250</v>
      </c>
    </row>
    <row r="24" spans="1:19" x14ac:dyDescent="0.25">
      <c r="E24" s="48"/>
      <c r="F24" s="48"/>
      <c r="G24" s="48"/>
      <c r="H24" s="48"/>
      <c r="I24" s="48"/>
      <c r="J24" s="48"/>
      <c r="K24" s="48"/>
      <c r="L24" s="48"/>
      <c r="M24" s="49"/>
      <c r="N24" s="48"/>
      <c r="O24" s="48"/>
      <c r="P24" s="48"/>
      <c r="Q24" s="48"/>
      <c r="R24" s="48"/>
      <c r="S24" s="48"/>
    </row>
    <row r="25" spans="1:19" x14ac:dyDescent="0.25">
      <c r="B25" s="2" t="s">
        <v>55</v>
      </c>
      <c r="E25" s="61">
        <f>SUM(E13:E24)</f>
        <v>101990</v>
      </c>
      <c r="F25" s="61">
        <f t="shared" ref="F25:S25" si="1">SUM(F13:F24)</f>
        <v>31170</v>
      </c>
      <c r="G25" s="61">
        <f t="shared" si="1"/>
        <v>33770</v>
      </c>
      <c r="H25" s="61">
        <f t="shared" si="1"/>
        <v>34765</v>
      </c>
      <c r="I25" s="61">
        <f t="shared" si="1"/>
        <v>40060</v>
      </c>
      <c r="J25" s="61">
        <f t="shared" si="1"/>
        <v>43050</v>
      </c>
      <c r="K25" s="61">
        <f t="shared" si="1"/>
        <v>49470</v>
      </c>
      <c r="L25" s="61">
        <f t="shared" si="1"/>
        <v>54270</v>
      </c>
      <c r="M25" s="61">
        <f t="shared" si="1"/>
        <v>64520</v>
      </c>
      <c r="N25" s="61">
        <f t="shared" si="1"/>
        <v>68290</v>
      </c>
      <c r="O25" s="61">
        <f t="shared" si="1"/>
        <v>68290</v>
      </c>
      <c r="P25" s="61">
        <f t="shared" si="1"/>
        <v>68290</v>
      </c>
      <c r="Q25" s="61">
        <f t="shared" si="1"/>
        <v>68290</v>
      </c>
      <c r="R25" s="61">
        <f t="shared" si="1"/>
        <v>68290</v>
      </c>
      <c r="S25" s="61">
        <f t="shared" si="1"/>
        <v>68290</v>
      </c>
    </row>
    <row r="27" spans="1:19" x14ac:dyDescent="0.25">
      <c r="A27" s="2" t="s">
        <v>56</v>
      </c>
      <c r="B27" s="2"/>
      <c r="E27" s="57">
        <f>E9-E25</f>
        <v>-101990</v>
      </c>
      <c r="F27" s="57">
        <f t="shared" ref="F27:S27" si="2">F9-F25</f>
        <v>-31170</v>
      </c>
      <c r="G27" s="57">
        <f t="shared" si="2"/>
        <v>-33770</v>
      </c>
      <c r="H27" s="57">
        <f t="shared" si="2"/>
        <v>-34765</v>
      </c>
      <c r="I27" s="57">
        <f t="shared" si="2"/>
        <v>-37060</v>
      </c>
      <c r="J27" s="57">
        <f t="shared" si="2"/>
        <v>-28050</v>
      </c>
      <c r="K27" s="57">
        <f t="shared" si="2"/>
        <v>-19470</v>
      </c>
      <c r="L27" s="57">
        <f t="shared" si="2"/>
        <v>-6270</v>
      </c>
      <c r="M27" s="57">
        <f t="shared" si="2"/>
        <v>19480</v>
      </c>
      <c r="N27" s="57">
        <f t="shared" si="2"/>
        <v>39710</v>
      </c>
      <c r="O27" s="57">
        <f t="shared" si="2"/>
        <v>69710</v>
      </c>
      <c r="P27" s="57">
        <f t="shared" si="2"/>
        <v>96710</v>
      </c>
      <c r="Q27" s="57">
        <f t="shared" si="2"/>
        <v>96710</v>
      </c>
      <c r="R27" s="57">
        <f t="shared" si="2"/>
        <v>96710</v>
      </c>
      <c r="S27" s="57">
        <f t="shared" si="2"/>
        <v>96710</v>
      </c>
    </row>
    <row r="28" spans="1:19" x14ac:dyDescent="0.25">
      <c r="A28" s="2"/>
      <c r="B28" s="2"/>
    </row>
    <row r="29" spans="1:19" x14ac:dyDescent="0.25">
      <c r="A29" s="2" t="s">
        <v>57</v>
      </c>
      <c r="B29" s="2"/>
      <c r="E29" s="57">
        <f>E27</f>
        <v>-101990</v>
      </c>
      <c r="F29" s="57">
        <f>E29+F27</f>
        <v>-133160</v>
      </c>
      <c r="G29" s="57">
        <f t="shared" ref="G29:S29" si="3">F29+G27</f>
        <v>-166930</v>
      </c>
      <c r="H29" s="57">
        <f t="shared" si="3"/>
        <v>-201695</v>
      </c>
      <c r="I29" s="57">
        <f t="shared" si="3"/>
        <v>-238755</v>
      </c>
      <c r="J29" s="57">
        <f t="shared" si="3"/>
        <v>-266805</v>
      </c>
      <c r="K29" s="57">
        <f t="shared" si="3"/>
        <v>-286275</v>
      </c>
      <c r="L29" s="57">
        <f t="shared" si="3"/>
        <v>-292545</v>
      </c>
      <c r="M29" s="57">
        <f t="shared" si="3"/>
        <v>-273065</v>
      </c>
      <c r="N29" s="57">
        <f t="shared" si="3"/>
        <v>-233355</v>
      </c>
      <c r="O29" s="57">
        <f t="shared" si="3"/>
        <v>-163645</v>
      </c>
      <c r="P29" s="57">
        <f t="shared" si="3"/>
        <v>-66935</v>
      </c>
      <c r="Q29" s="57">
        <f t="shared" si="3"/>
        <v>29775</v>
      </c>
      <c r="R29" s="57">
        <f t="shared" si="3"/>
        <v>126485</v>
      </c>
      <c r="S29" s="57">
        <f t="shared" si="3"/>
        <v>223195</v>
      </c>
    </row>
    <row r="31" spans="1:19" x14ac:dyDescent="0.25">
      <c r="A31" s="2" t="s">
        <v>58</v>
      </c>
      <c r="B31" s="2"/>
      <c r="E31" s="56">
        <f>'Capital items'!C16</f>
        <v>20900</v>
      </c>
      <c r="F31" s="56">
        <f>'Capital items'!D16</f>
        <v>12500</v>
      </c>
      <c r="G31" s="56">
        <f>'Capital items'!E16</f>
        <v>12500</v>
      </c>
      <c r="H31" s="56">
        <f>'Capital items'!F16</f>
        <v>13100</v>
      </c>
      <c r="I31" s="56">
        <f>'Capital items'!G16</f>
        <v>12500</v>
      </c>
      <c r="J31" s="56">
        <f>'Capital items'!H16</f>
        <v>3600</v>
      </c>
      <c r="K31" s="56">
        <f>'Capital items'!I16</f>
        <v>0</v>
      </c>
      <c r="L31" s="56">
        <f>'Capital items'!J16</f>
        <v>0</v>
      </c>
      <c r="M31" s="56">
        <f>'Capital items'!K16</f>
        <v>0</v>
      </c>
      <c r="N31" s="56">
        <f>'Capital items'!L16</f>
        <v>0</v>
      </c>
      <c r="O31" s="56">
        <f>'Capital items'!M16</f>
        <v>0</v>
      </c>
      <c r="P31" s="56">
        <f>'Capital items'!N16</f>
        <v>0</v>
      </c>
      <c r="Q31" s="56">
        <f>'Capital items'!O16</f>
        <v>0</v>
      </c>
      <c r="R31" s="56">
        <f>'Capital items'!P16</f>
        <v>0</v>
      </c>
      <c r="S31" s="56">
        <f>'Capital items'!Q16</f>
        <v>0</v>
      </c>
    </row>
    <row r="32" spans="1:19" x14ac:dyDescent="0.25">
      <c r="A32" s="2"/>
      <c r="B32" s="2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1:19" ht="30" customHeight="1" x14ac:dyDescent="0.25">
      <c r="A33" s="116" t="s">
        <v>59</v>
      </c>
      <c r="B33" s="116"/>
      <c r="C33" s="116"/>
      <c r="D33" s="116"/>
      <c r="E33" s="57">
        <f t="shared" ref="E33:S33" si="4">E27-E31</f>
        <v>-122890</v>
      </c>
      <c r="F33" s="57">
        <f t="shared" si="4"/>
        <v>-43670</v>
      </c>
      <c r="G33" s="57">
        <f t="shared" si="4"/>
        <v>-46270</v>
      </c>
      <c r="H33" s="57">
        <f t="shared" si="4"/>
        <v>-47865</v>
      </c>
      <c r="I33" s="57">
        <f t="shared" si="4"/>
        <v>-49560</v>
      </c>
      <c r="J33" s="57">
        <f t="shared" si="4"/>
        <v>-31650</v>
      </c>
      <c r="K33" s="57">
        <f t="shared" si="4"/>
        <v>-19470</v>
      </c>
      <c r="L33" s="57">
        <f t="shared" si="4"/>
        <v>-6270</v>
      </c>
      <c r="M33" s="57">
        <f t="shared" si="4"/>
        <v>19480</v>
      </c>
      <c r="N33" s="57">
        <f t="shared" si="4"/>
        <v>39710</v>
      </c>
      <c r="O33" s="57">
        <f t="shared" si="4"/>
        <v>69710</v>
      </c>
      <c r="P33" s="57">
        <f t="shared" si="4"/>
        <v>96710</v>
      </c>
      <c r="Q33" s="57">
        <f t="shared" si="4"/>
        <v>96710</v>
      </c>
      <c r="R33" s="57">
        <f t="shared" si="4"/>
        <v>96710</v>
      </c>
      <c r="S33" s="57">
        <f t="shared" si="4"/>
        <v>96710</v>
      </c>
    </row>
    <row r="34" spans="1:19" ht="15" customHeight="1" x14ac:dyDescent="0.25">
      <c r="A34" s="7"/>
      <c r="B34" s="45"/>
      <c r="C34" s="45"/>
    </row>
    <row r="35" spans="1:19" ht="30" customHeight="1" x14ac:dyDescent="0.25">
      <c r="A35" s="116" t="s">
        <v>60</v>
      </c>
      <c r="B35" s="116"/>
      <c r="C35" s="116"/>
      <c r="E35" s="57">
        <f>E33</f>
        <v>-122890</v>
      </c>
      <c r="F35" s="57">
        <f>E35+F33</f>
        <v>-166560</v>
      </c>
      <c r="G35" s="57">
        <f t="shared" ref="G35:S35" si="5">F35+G33</f>
        <v>-212830</v>
      </c>
      <c r="H35" s="57">
        <f t="shared" si="5"/>
        <v>-260695</v>
      </c>
      <c r="I35" s="57">
        <f t="shared" si="5"/>
        <v>-310255</v>
      </c>
      <c r="J35" s="57">
        <f t="shared" si="5"/>
        <v>-341905</v>
      </c>
      <c r="K35" s="57">
        <f t="shared" si="5"/>
        <v>-361375</v>
      </c>
      <c r="L35" s="57">
        <f t="shared" si="5"/>
        <v>-367645</v>
      </c>
      <c r="M35" s="57">
        <f t="shared" si="5"/>
        <v>-348165</v>
      </c>
      <c r="N35" s="57">
        <f t="shared" si="5"/>
        <v>-308455</v>
      </c>
      <c r="O35" s="57">
        <f t="shared" si="5"/>
        <v>-238745</v>
      </c>
      <c r="P35" s="57">
        <f t="shared" si="5"/>
        <v>-142035</v>
      </c>
      <c r="Q35" s="57">
        <f t="shared" si="5"/>
        <v>-45325</v>
      </c>
      <c r="R35" s="57">
        <f t="shared" si="5"/>
        <v>51385</v>
      </c>
      <c r="S35" s="57">
        <f t="shared" si="5"/>
        <v>148095</v>
      </c>
    </row>
    <row r="37" spans="1:19" x14ac:dyDescent="0.25">
      <c r="A37" s="2" t="s">
        <v>61</v>
      </c>
      <c r="C37" s="2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9" x14ac:dyDescent="0.25">
      <c r="B38" t="s">
        <v>62</v>
      </c>
      <c r="C38" s="2"/>
      <c r="D38" s="43">
        <v>0.13500000000000001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9" x14ac:dyDescent="0.25">
      <c r="C39" s="2"/>
      <c r="D39" s="68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9" ht="30" customHeight="1" x14ac:dyDescent="0.25">
      <c r="A40" s="116" t="s">
        <v>63</v>
      </c>
      <c r="B40" s="116"/>
      <c r="C40" s="116"/>
      <c r="D40" s="2"/>
      <c r="E40" s="58">
        <f>IF(D42&gt;0, 0,- D42*$D$38)</f>
        <v>0</v>
      </c>
      <c r="F40" s="58">
        <f>IF(E42&gt;0, 0,- E42*$D$38)</f>
        <v>16590.150000000001</v>
      </c>
      <c r="G40" s="58">
        <f t="shared" ref="G40:S40" si="6">IF(F42&gt;0, 0,- F42*$D$38)</f>
        <v>24725.270250000001</v>
      </c>
      <c r="H40" s="58">
        <f t="shared" si="6"/>
        <v>32069.961483750001</v>
      </c>
      <c r="I40" s="58">
        <f t="shared" si="6"/>
        <v>39523.269800306254</v>
      </c>
      <c r="J40" s="58">
        <f t="shared" si="6"/>
        <v>47220.066423041346</v>
      </c>
      <c r="K40" s="58">
        <f t="shared" si="6"/>
        <v>52531.883967110582</v>
      </c>
      <c r="L40" s="58">
        <f t="shared" si="6"/>
        <v>55877.429335559937</v>
      </c>
      <c r="M40" s="58">
        <f t="shared" si="6"/>
        <v>57175.527960300598</v>
      </c>
      <c r="N40" s="58">
        <f t="shared" si="6"/>
        <v>54720.971274640586</v>
      </c>
      <c r="O40" s="58">
        <f t="shared" si="6"/>
        <v>49028.756122076484</v>
      </c>
      <c r="P40" s="58">
        <f t="shared" si="6"/>
        <v>38849.457076480328</v>
      </c>
      <c r="Q40" s="58">
        <f t="shared" si="6"/>
        <v>24419.401705324846</v>
      </c>
      <c r="R40" s="58">
        <f t="shared" si="6"/>
        <v>9415.4942302188556</v>
      </c>
      <c r="S40" s="58">
        <f t="shared" si="6"/>
        <v>0</v>
      </c>
    </row>
    <row r="41" spans="1:19" x14ac:dyDescent="0.25">
      <c r="C41" s="2"/>
      <c r="D41" s="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1:19" ht="30" customHeight="1" x14ac:dyDescent="0.25">
      <c r="A42" s="116" t="s">
        <v>64</v>
      </c>
      <c r="B42" s="116"/>
      <c r="C42" s="116"/>
      <c r="D42" s="2"/>
      <c r="E42" s="59">
        <f>E35</f>
        <v>-122890</v>
      </c>
      <c r="F42" s="59">
        <f t="shared" ref="F42:S42" si="7">F35-F40</f>
        <v>-183150.15</v>
      </c>
      <c r="G42" s="59">
        <f t="shared" si="7"/>
        <v>-237555.27025</v>
      </c>
      <c r="H42" s="59">
        <f t="shared" si="7"/>
        <v>-292764.96148375003</v>
      </c>
      <c r="I42" s="59">
        <f t="shared" si="7"/>
        <v>-349778.26980030624</v>
      </c>
      <c r="J42" s="59">
        <f t="shared" si="7"/>
        <v>-389125.06642304134</v>
      </c>
      <c r="K42" s="59">
        <f t="shared" si="7"/>
        <v>-413906.8839671106</v>
      </c>
      <c r="L42" s="59">
        <f t="shared" si="7"/>
        <v>-423522.42933555995</v>
      </c>
      <c r="M42" s="59">
        <f t="shared" si="7"/>
        <v>-405340.52796030062</v>
      </c>
      <c r="N42" s="59">
        <f t="shared" si="7"/>
        <v>-363175.97127464059</v>
      </c>
      <c r="O42" s="59">
        <f t="shared" si="7"/>
        <v>-287773.75612207648</v>
      </c>
      <c r="P42" s="59">
        <f t="shared" si="7"/>
        <v>-180884.45707648032</v>
      </c>
      <c r="Q42" s="59">
        <f t="shared" si="7"/>
        <v>-69744.401705324854</v>
      </c>
      <c r="R42" s="59">
        <f t="shared" si="7"/>
        <v>41969.505769781143</v>
      </c>
      <c r="S42" s="59">
        <f t="shared" si="7"/>
        <v>148095</v>
      </c>
    </row>
  </sheetData>
  <sheetProtection algorithmName="SHA-512" hashValue="uSeb+m4uEfaV95ToqTbqJOAxO8fQFB+xMdoJSt3dNY7YiceT4RGo5WYgsZ6G74vh5tCBdaYrIIR8iqoqdl/eRg==" saltValue="nk99U6eQQ3jGjm2gsMMVRQ==" spinCount="100000" sheet="1" objects="1" scenarios="1"/>
  <mergeCells count="6">
    <mergeCell ref="E1:K1"/>
    <mergeCell ref="A40:C40"/>
    <mergeCell ref="A42:C42"/>
    <mergeCell ref="C5:D5"/>
    <mergeCell ref="A35:C35"/>
    <mergeCell ref="A33:D3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workbookViewId="0">
      <pane xSplit="2" ySplit="5" topLeftCell="C18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5" x14ac:dyDescent="0.25"/>
  <cols>
    <col min="1" max="1" width="4.7109375" customWidth="1"/>
    <col min="2" max="2" width="27.7109375" customWidth="1"/>
  </cols>
  <sheetData>
    <row r="1" spans="1:17" ht="63" customHeight="1" x14ac:dyDescent="0.25">
      <c r="C1" s="115" t="s">
        <v>36</v>
      </c>
      <c r="D1" s="115"/>
      <c r="E1" s="115"/>
      <c r="F1" s="115"/>
      <c r="G1" s="115"/>
      <c r="H1" s="115"/>
      <c r="I1" s="115"/>
      <c r="J1" s="10"/>
      <c r="K1" s="10"/>
      <c r="L1" s="10"/>
      <c r="M1" s="10"/>
      <c r="N1" s="10"/>
      <c r="O1" s="10"/>
      <c r="P1" s="10"/>
      <c r="Q1" s="10"/>
    </row>
    <row r="2" spans="1:17" ht="15" customHeight="1" x14ac:dyDescent="0.25">
      <c r="C2" s="71"/>
      <c r="D2" s="71"/>
      <c r="E2" s="71"/>
      <c r="F2" s="71"/>
      <c r="G2" s="71"/>
      <c r="H2" s="71"/>
      <c r="I2" s="71"/>
      <c r="J2" s="72"/>
      <c r="K2" s="72"/>
      <c r="L2" s="72"/>
      <c r="M2" s="72"/>
      <c r="N2" s="72"/>
      <c r="O2" s="72"/>
      <c r="P2" s="72"/>
      <c r="Q2" s="72"/>
    </row>
    <row r="3" spans="1:17" ht="17.25" x14ac:dyDescent="0.3">
      <c r="A3" s="62" t="s">
        <v>66</v>
      </c>
      <c r="B3" s="63"/>
      <c r="C3" s="78"/>
      <c r="D3" s="78"/>
      <c r="E3" s="78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17.25" x14ac:dyDescent="0.3">
      <c r="A4" s="25"/>
      <c r="B4" s="25"/>
      <c r="C4" s="7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5" customHeight="1" x14ac:dyDescent="0.3">
      <c r="A5" s="32"/>
      <c r="B5" s="69" t="s">
        <v>67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  <c r="H5" s="18">
        <v>6</v>
      </c>
      <c r="I5" s="18">
        <v>7</v>
      </c>
      <c r="J5" s="18">
        <v>8</v>
      </c>
      <c r="K5" s="18">
        <v>9</v>
      </c>
      <c r="L5" s="18">
        <v>10</v>
      </c>
      <c r="M5" s="18">
        <v>11</v>
      </c>
      <c r="N5" s="18">
        <v>12</v>
      </c>
      <c r="O5" s="18">
        <v>13</v>
      </c>
      <c r="P5" s="18">
        <v>14</v>
      </c>
      <c r="Q5" s="18">
        <v>15</v>
      </c>
    </row>
    <row r="6" spans="1:17" ht="15" customHeight="1" x14ac:dyDescent="0.25">
      <c r="A6" s="8" t="s">
        <v>68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ht="15" customHeight="1" x14ac:dyDescent="0.25">
      <c r="A7" s="8"/>
      <c r="B7" s="79" t="s">
        <v>69</v>
      </c>
      <c r="C7" s="27">
        <v>50</v>
      </c>
      <c r="D7" s="27">
        <v>50</v>
      </c>
      <c r="E7" s="27">
        <v>50</v>
      </c>
      <c r="F7" s="27">
        <v>50</v>
      </c>
      <c r="G7" s="27">
        <v>50</v>
      </c>
      <c r="H7" s="27">
        <v>50</v>
      </c>
      <c r="I7" s="27">
        <v>80</v>
      </c>
      <c r="J7" s="27">
        <v>80</v>
      </c>
      <c r="K7" s="27">
        <v>80</v>
      </c>
      <c r="L7" s="27">
        <v>100</v>
      </c>
      <c r="M7" s="27">
        <v>100</v>
      </c>
      <c r="N7" s="27">
        <v>100</v>
      </c>
      <c r="O7" s="27">
        <v>100</v>
      </c>
      <c r="P7" s="27">
        <v>100</v>
      </c>
      <c r="Q7" s="27">
        <v>100</v>
      </c>
    </row>
    <row r="8" spans="1:17" ht="15" customHeight="1" x14ac:dyDescent="0.25">
      <c r="A8" s="8"/>
      <c r="B8" t="s">
        <v>70</v>
      </c>
      <c r="C8" s="27">
        <v>1200</v>
      </c>
      <c r="D8" s="27">
        <v>2400</v>
      </c>
      <c r="E8" s="27">
        <v>3600</v>
      </c>
      <c r="F8" s="27">
        <v>4800</v>
      </c>
      <c r="G8" s="27">
        <v>6000</v>
      </c>
      <c r="H8" s="27">
        <v>7200</v>
      </c>
      <c r="I8" s="27">
        <v>8400</v>
      </c>
      <c r="J8" s="27">
        <v>9600</v>
      </c>
      <c r="K8" s="27">
        <v>10800</v>
      </c>
      <c r="L8" s="27">
        <v>12000</v>
      </c>
      <c r="M8" s="27">
        <v>12000</v>
      </c>
      <c r="N8" s="27">
        <v>12000</v>
      </c>
      <c r="O8" s="27">
        <v>12000</v>
      </c>
      <c r="P8" s="27">
        <v>12000</v>
      </c>
      <c r="Q8" s="27">
        <v>12000</v>
      </c>
    </row>
    <row r="9" spans="1:17" ht="15" customHeight="1" x14ac:dyDescent="0.25">
      <c r="A9" s="31" t="s">
        <v>71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1:17" ht="15" customHeight="1" x14ac:dyDescent="0.25">
      <c r="A10" s="31"/>
      <c r="B10" t="s">
        <v>72</v>
      </c>
      <c r="C10" s="27">
        <v>1200</v>
      </c>
      <c r="D10" s="27">
        <v>1200</v>
      </c>
      <c r="E10" s="27">
        <v>1200</v>
      </c>
      <c r="F10" s="27">
        <v>1200</v>
      </c>
      <c r="G10" s="27">
        <v>1200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ht="15" customHeight="1" x14ac:dyDescent="0.25">
      <c r="A11" s="31"/>
      <c r="B11" s="100" t="s">
        <v>5</v>
      </c>
      <c r="C11" s="27">
        <v>1400</v>
      </c>
      <c r="D11" s="27">
        <v>1400</v>
      </c>
      <c r="E11" s="27">
        <v>1400</v>
      </c>
      <c r="F11" s="27">
        <v>1400</v>
      </c>
      <c r="G11" s="27">
        <v>1400</v>
      </c>
      <c r="H11" s="27">
        <v>1400</v>
      </c>
      <c r="I11" s="27">
        <v>1700</v>
      </c>
      <c r="J11" s="27">
        <v>1700</v>
      </c>
      <c r="K11" s="27">
        <v>1700</v>
      </c>
      <c r="L11" s="27">
        <v>1700</v>
      </c>
      <c r="M11" s="27">
        <v>1700</v>
      </c>
      <c r="N11" s="27">
        <v>1700</v>
      </c>
      <c r="O11" s="27">
        <v>1700</v>
      </c>
      <c r="P11" s="27">
        <v>1700</v>
      </c>
      <c r="Q11" s="27">
        <v>1700</v>
      </c>
    </row>
    <row r="12" spans="1:17" ht="15" customHeight="1" x14ac:dyDescent="0.25">
      <c r="A12" s="31"/>
      <c r="B12" s="79" t="s">
        <v>73</v>
      </c>
      <c r="C12" s="27">
        <v>400</v>
      </c>
      <c r="D12" s="27">
        <v>400</v>
      </c>
      <c r="E12" s="27">
        <v>400</v>
      </c>
      <c r="F12" s="27">
        <v>400</v>
      </c>
      <c r="G12" s="27">
        <v>400</v>
      </c>
      <c r="H12" s="27">
        <v>400</v>
      </c>
      <c r="I12" s="27">
        <v>700</v>
      </c>
      <c r="J12" s="27">
        <v>700</v>
      </c>
      <c r="K12" s="27">
        <v>700</v>
      </c>
      <c r="L12" s="27">
        <v>700</v>
      </c>
      <c r="M12" s="27">
        <v>700</v>
      </c>
      <c r="N12" s="27">
        <v>700</v>
      </c>
      <c r="O12" s="27">
        <v>700</v>
      </c>
      <c r="P12" s="27">
        <v>700</v>
      </c>
      <c r="Q12" s="27">
        <v>700</v>
      </c>
    </row>
    <row r="13" spans="1:17" ht="15" customHeight="1" x14ac:dyDescent="0.25">
      <c r="A13" s="31"/>
      <c r="B13" s="79" t="s">
        <v>74</v>
      </c>
      <c r="C13" s="27">
        <v>450</v>
      </c>
      <c r="D13" s="27">
        <v>450</v>
      </c>
      <c r="E13" s="27">
        <v>450</v>
      </c>
      <c r="F13" s="27">
        <v>450</v>
      </c>
      <c r="G13" s="27">
        <v>450</v>
      </c>
      <c r="H13" s="27">
        <v>450</v>
      </c>
      <c r="I13" s="27">
        <v>900</v>
      </c>
      <c r="J13" s="27">
        <v>900</v>
      </c>
      <c r="K13" s="27">
        <v>900</v>
      </c>
      <c r="L13" s="27">
        <v>900</v>
      </c>
      <c r="M13" s="27">
        <v>900</v>
      </c>
      <c r="N13" s="27">
        <v>900</v>
      </c>
      <c r="O13" s="27">
        <v>900</v>
      </c>
      <c r="P13" s="27">
        <v>900</v>
      </c>
      <c r="Q13" s="27">
        <v>900</v>
      </c>
    </row>
    <row r="14" spans="1:17" ht="15" customHeight="1" x14ac:dyDescent="0.25">
      <c r="A14" s="31" t="s">
        <v>75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ht="15" customHeight="1" x14ac:dyDescent="0.25">
      <c r="A15" s="31"/>
      <c r="B15" s="79" t="s">
        <v>73</v>
      </c>
      <c r="C15" s="27">
        <v>300</v>
      </c>
      <c r="D15" s="27">
        <v>300</v>
      </c>
      <c r="E15" s="27">
        <v>300</v>
      </c>
      <c r="F15" s="27">
        <v>300</v>
      </c>
      <c r="G15" s="27">
        <v>300</v>
      </c>
      <c r="H15" s="27">
        <v>300</v>
      </c>
      <c r="I15" s="27">
        <v>300</v>
      </c>
      <c r="J15" s="27">
        <v>300</v>
      </c>
      <c r="K15" s="27">
        <v>300</v>
      </c>
      <c r="L15" s="27">
        <v>300</v>
      </c>
      <c r="M15" s="27">
        <v>300</v>
      </c>
      <c r="N15" s="27">
        <v>300</v>
      </c>
      <c r="O15" s="27">
        <v>300</v>
      </c>
      <c r="P15" s="27">
        <v>300</v>
      </c>
      <c r="Q15" s="27">
        <v>300</v>
      </c>
    </row>
    <row r="16" spans="1:17" ht="15" customHeight="1" x14ac:dyDescent="0.25">
      <c r="A16" s="31"/>
      <c r="B16" s="79" t="s">
        <v>74</v>
      </c>
      <c r="C16" s="27">
        <v>500</v>
      </c>
      <c r="D16" s="27">
        <v>500</v>
      </c>
      <c r="E16" s="27">
        <v>500</v>
      </c>
      <c r="F16" s="27">
        <v>500</v>
      </c>
      <c r="G16" s="27">
        <v>500</v>
      </c>
      <c r="H16" s="27">
        <v>500</v>
      </c>
      <c r="I16" s="27">
        <v>500</v>
      </c>
      <c r="J16" s="27">
        <v>500</v>
      </c>
      <c r="K16" s="27">
        <v>500</v>
      </c>
      <c r="L16" s="27">
        <v>500</v>
      </c>
      <c r="M16" s="27">
        <v>500</v>
      </c>
      <c r="N16" s="27">
        <v>500</v>
      </c>
      <c r="O16" s="27">
        <v>500</v>
      </c>
      <c r="P16" s="27">
        <v>500</v>
      </c>
      <c r="Q16" s="27">
        <v>500</v>
      </c>
    </row>
    <row r="17" spans="1:17" ht="15" customHeight="1" x14ac:dyDescent="0.25">
      <c r="A17" s="31" t="s">
        <v>76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 ht="15" customHeight="1" x14ac:dyDescent="0.25">
      <c r="A18" s="8"/>
      <c r="B18" s="79" t="s">
        <v>73</v>
      </c>
      <c r="C18" s="28">
        <v>1200</v>
      </c>
      <c r="D18" s="28">
        <v>1200</v>
      </c>
      <c r="E18" s="28">
        <v>1200</v>
      </c>
      <c r="F18" s="28">
        <v>1500</v>
      </c>
      <c r="G18" s="28">
        <v>1500</v>
      </c>
      <c r="H18" s="28">
        <v>2100</v>
      </c>
      <c r="I18" s="28">
        <v>2100</v>
      </c>
      <c r="J18" s="28">
        <v>2100</v>
      </c>
      <c r="K18" s="28">
        <v>2100</v>
      </c>
      <c r="L18" s="28">
        <v>2100</v>
      </c>
      <c r="M18" s="28">
        <v>2100</v>
      </c>
      <c r="N18" s="28">
        <v>2100</v>
      </c>
      <c r="O18" s="28">
        <v>2100</v>
      </c>
      <c r="P18" s="28">
        <v>2100</v>
      </c>
      <c r="Q18" s="28">
        <v>2100</v>
      </c>
    </row>
    <row r="19" spans="1:17" x14ac:dyDescent="0.25">
      <c r="B19" s="79" t="s">
        <v>74</v>
      </c>
      <c r="C19" s="27">
        <v>1000</v>
      </c>
      <c r="D19" s="27">
        <v>1000</v>
      </c>
      <c r="E19" s="27">
        <v>1000</v>
      </c>
      <c r="F19" s="27">
        <v>1500</v>
      </c>
      <c r="G19" s="27">
        <v>2000</v>
      </c>
      <c r="H19" s="27">
        <v>2000</v>
      </c>
      <c r="I19" s="27">
        <v>2500</v>
      </c>
      <c r="J19" s="27">
        <v>2500</v>
      </c>
      <c r="K19" s="27">
        <v>2500</v>
      </c>
      <c r="L19" s="27">
        <v>2500</v>
      </c>
      <c r="M19" s="27">
        <v>2500</v>
      </c>
      <c r="N19" s="27">
        <v>2500</v>
      </c>
      <c r="O19" s="27">
        <v>2500</v>
      </c>
      <c r="P19" s="27">
        <v>2500</v>
      </c>
      <c r="Q19" s="27">
        <v>2500</v>
      </c>
    </row>
    <row r="20" spans="1:17" x14ac:dyDescent="0.25"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ht="17.25" x14ac:dyDescent="0.3">
      <c r="A21" s="32" t="s">
        <v>77</v>
      </c>
      <c r="B21" s="25"/>
      <c r="C21" s="27">
        <v>2600</v>
      </c>
      <c r="D21" s="27">
        <v>2600</v>
      </c>
      <c r="E21" s="27">
        <v>2600</v>
      </c>
      <c r="F21" s="27">
        <v>2600</v>
      </c>
      <c r="G21" s="27">
        <v>2600</v>
      </c>
      <c r="H21" s="27">
        <v>2600</v>
      </c>
      <c r="I21" s="27">
        <v>2600</v>
      </c>
      <c r="J21" s="27">
        <v>2600</v>
      </c>
      <c r="K21" s="27">
        <v>2600</v>
      </c>
      <c r="L21" s="27">
        <v>2600</v>
      </c>
      <c r="M21" s="27">
        <v>2600</v>
      </c>
      <c r="N21" s="27">
        <v>2600</v>
      </c>
      <c r="O21" s="27">
        <v>2600</v>
      </c>
      <c r="P21" s="27">
        <v>2600</v>
      </c>
      <c r="Q21" s="27">
        <v>2600</v>
      </c>
    </row>
    <row r="22" spans="1:17" x14ac:dyDescent="0.25">
      <c r="A22" s="8" t="s">
        <v>78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8.75" x14ac:dyDescent="0.3">
      <c r="A23" s="1"/>
      <c r="B23" t="s">
        <v>79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ht="18.75" x14ac:dyDescent="0.3">
      <c r="A24" s="1"/>
      <c r="B24" t="s">
        <v>80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ht="18.75" x14ac:dyDescent="0.3">
      <c r="A25" s="1"/>
      <c r="B25" t="s">
        <v>81</v>
      </c>
      <c r="C25" s="27">
        <v>300</v>
      </c>
      <c r="D25" s="27">
        <v>300</v>
      </c>
      <c r="E25" s="27">
        <v>300</v>
      </c>
      <c r="F25" s="27">
        <v>300</v>
      </c>
      <c r="G25" s="27">
        <v>300</v>
      </c>
      <c r="H25" s="27">
        <v>300</v>
      </c>
      <c r="I25" s="27">
        <v>300</v>
      </c>
      <c r="J25" s="27">
        <v>300</v>
      </c>
      <c r="K25" s="27">
        <v>300</v>
      </c>
      <c r="L25" s="27">
        <v>300</v>
      </c>
      <c r="M25" s="27">
        <v>300</v>
      </c>
      <c r="N25" s="27">
        <v>300</v>
      </c>
      <c r="O25" s="27">
        <v>300</v>
      </c>
      <c r="P25" s="27">
        <v>300</v>
      </c>
      <c r="Q25" s="27">
        <v>300</v>
      </c>
    </row>
    <row r="26" spans="1:17" ht="15" customHeight="1" x14ac:dyDescent="0.3">
      <c r="A26" s="1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x14ac:dyDescent="0.25">
      <c r="A27" s="15" t="s">
        <v>82</v>
      </c>
      <c r="C27" s="27">
        <v>400</v>
      </c>
      <c r="D27" s="27">
        <v>800</v>
      </c>
      <c r="E27" s="27">
        <v>1200</v>
      </c>
      <c r="F27" s="27">
        <v>1600</v>
      </c>
      <c r="G27" s="27">
        <v>2000</v>
      </c>
      <c r="H27" s="27">
        <v>2400</v>
      </c>
      <c r="I27" s="27">
        <v>2800</v>
      </c>
      <c r="J27" s="27">
        <v>3200</v>
      </c>
      <c r="K27" s="27">
        <v>3600</v>
      </c>
      <c r="L27" s="27">
        <v>4000</v>
      </c>
      <c r="M27" s="27">
        <v>4000</v>
      </c>
      <c r="N27" s="27">
        <v>4000</v>
      </c>
      <c r="O27" s="27">
        <v>4000</v>
      </c>
      <c r="P27" s="27">
        <v>4000</v>
      </c>
      <c r="Q27" s="27">
        <v>4000</v>
      </c>
    </row>
    <row r="28" spans="1:17" x14ac:dyDescent="0.25">
      <c r="A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x14ac:dyDescent="0.25">
      <c r="A29" s="5" t="s">
        <v>83</v>
      </c>
      <c r="C29" s="27">
        <v>600</v>
      </c>
      <c r="D29" s="27">
        <v>1000</v>
      </c>
      <c r="E29" s="27">
        <v>2000</v>
      </c>
      <c r="F29" s="27">
        <v>2000</v>
      </c>
      <c r="G29" s="27">
        <v>2400</v>
      </c>
      <c r="H29" s="27">
        <v>2400</v>
      </c>
      <c r="I29" s="27">
        <v>2400</v>
      </c>
      <c r="J29" s="27">
        <v>3000</v>
      </c>
      <c r="K29" s="27">
        <v>9500</v>
      </c>
      <c r="L29" s="27">
        <v>9500</v>
      </c>
      <c r="M29" s="27">
        <v>9500</v>
      </c>
      <c r="N29" s="27">
        <v>9500</v>
      </c>
      <c r="O29" s="27">
        <v>9500</v>
      </c>
      <c r="P29" s="27">
        <v>9500</v>
      </c>
      <c r="Q29" s="27">
        <v>9500</v>
      </c>
    </row>
    <row r="30" spans="1:17" x14ac:dyDescent="0.25">
      <c r="A30" s="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x14ac:dyDescent="0.25">
      <c r="A31" s="5" t="s">
        <v>84</v>
      </c>
      <c r="C31" s="27"/>
      <c r="D31" s="27"/>
      <c r="E31" s="27"/>
      <c r="F31" s="27"/>
      <c r="G31" s="27">
        <v>2160</v>
      </c>
      <c r="H31" s="27">
        <v>2350</v>
      </c>
      <c r="I31" s="27">
        <v>4000</v>
      </c>
      <c r="J31" s="27">
        <v>5000</v>
      </c>
      <c r="K31" s="27">
        <v>6000</v>
      </c>
      <c r="L31" s="27">
        <v>7000</v>
      </c>
      <c r="M31" s="27">
        <v>7000</v>
      </c>
      <c r="N31" s="27">
        <v>7000</v>
      </c>
      <c r="O31" s="27">
        <v>7000</v>
      </c>
      <c r="P31" s="27">
        <v>7000</v>
      </c>
      <c r="Q31" s="27">
        <v>7000</v>
      </c>
    </row>
    <row r="32" spans="1:17" x14ac:dyDescent="0.25">
      <c r="A32" s="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25">
      <c r="A33" s="5" t="s">
        <v>85</v>
      </c>
      <c r="C33" s="27"/>
      <c r="D33" s="27"/>
      <c r="E33" s="27"/>
      <c r="F33" s="27"/>
      <c r="G33" s="27">
        <v>60</v>
      </c>
      <c r="H33" s="27">
        <v>180</v>
      </c>
      <c r="I33" s="27">
        <v>300</v>
      </c>
      <c r="J33" s="27">
        <v>400</v>
      </c>
      <c r="K33" s="27">
        <v>500</v>
      </c>
      <c r="L33" s="27">
        <v>600</v>
      </c>
      <c r="M33" s="27">
        <v>600</v>
      </c>
      <c r="N33" s="27">
        <v>600</v>
      </c>
      <c r="O33" s="27">
        <v>600</v>
      </c>
      <c r="P33" s="27">
        <v>600</v>
      </c>
      <c r="Q33" s="27">
        <v>600</v>
      </c>
    </row>
    <row r="34" spans="1:17" x14ac:dyDescent="0.25">
      <c r="A34" s="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5" t="s">
        <v>86</v>
      </c>
      <c r="C35" s="27"/>
      <c r="D35" s="27"/>
      <c r="E35" s="27"/>
      <c r="F35" s="27"/>
      <c r="G35" s="27"/>
      <c r="H35" s="27">
        <v>1680</v>
      </c>
      <c r="I35" s="27">
        <v>3150</v>
      </c>
      <c r="J35" s="27">
        <v>4200</v>
      </c>
      <c r="K35" s="27">
        <v>5250</v>
      </c>
      <c r="L35" s="27">
        <v>6300</v>
      </c>
      <c r="M35" s="27">
        <v>6300</v>
      </c>
      <c r="N35" s="27">
        <v>6300</v>
      </c>
      <c r="O35" s="27">
        <v>6300</v>
      </c>
      <c r="P35" s="27">
        <v>6300</v>
      </c>
      <c r="Q35" s="27">
        <v>6300</v>
      </c>
    </row>
    <row r="36" spans="1:17" x14ac:dyDescent="0.25">
      <c r="A36" t="s">
        <v>87</v>
      </c>
      <c r="B36" s="17"/>
      <c r="C36" s="19"/>
      <c r="D36" s="41"/>
      <c r="E36" s="41"/>
      <c r="F36" s="41"/>
      <c r="G36" s="41"/>
      <c r="H36" s="20"/>
      <c r="I36" s="41"/>
      <c r="J36" s="41"/>
      <c r="K36" s="41"/>
      <c r="L36" s="41"/>
      <c r="M36" s="41"/>
      <c r="N36" s="41"/>
      <c r="O36" s="41"/>
      <c r="P36" s="41"/>
      <c r="Q36" s="41"/>
    </row>
    <row r="37" spans="1:17" x14ac:dyDescent="0.25">
      <c r="A37" s="120" t="s">
        <v>88</v>
      </c>
      <c r="B37" s="121"/>
      <c r="C37" s="28">
        <v>850</v>
      </c>
      <c r="D37" s="28">
        <v>850</v>
      </c>
      <c r="E37" s="28">
        <v>850</v>
      </c>
      <c r="F37" s="28">
        <v>1125</v>
      </c>
      <c r="G37" s="28">
        <v>1700</v>
      </c>
      <c r="H37" s="28">
        <v>1700</v>
      </c>
      <c r="I37" s="28">
        <v>1700</v>
      </c>
      <c r="J37" s="28">
        <v>2150</v>
      </c>
      <c r="K37" s="28">
        <v>2150</v>
      </c>
      <c r="L37" s="28">
        <v>2150</v>
      </c>
      <c r="M37" s="28">
        <v>2150</v>
      </c>
      <c r="N37" s="28">
        <v>2150</v>
      </c>
      <c r="O37" s="28">
        <v>2150</v>
      </c>
      <c r="P37" s="28">
        <v>2150</v>
      </c>
      <c r="Q37" s="28">
        <v>2150</v>
      </c>
    </row>
    <row r="38" spans="1:17" x14ac:dyDescent="0.25">
      <c r="A38" s="120"/>
      <c r="B38" s="121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120"/>
      <c r="B39" s="121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122"/>
      <c r="B40" s="123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1:17" ht="29.25" customHeight="1" x14ac:dyDescent="0.25">
      <c r="A42" s="116" t="s">
        <v>89</v>
      </c>
      <c r="B42" s="119"/>
      <c r="C42" s="101">
        <f>SUM(C7:C40)</f>
        <v>12450</v>
      </c>
      <c r="D42" s="101">
        <f t="shared" ref="D42:Q42" si="0">SUM(D7:D40)</f>
        <v>14450</v>
      </c>
      <c r="E42" s="101">
        <f t="shared" si="0"/>
        <v>17050</v>
      </c>
      <c r="F42" s="101">
        <f t="shared" si="0"/>
        <v>19725</v>
      </c>
      <c r="G42" s="101">
        <f t="shared" si="0"/>
        <v>25020</v>
      </c>
      <c r="H42" s="101">
        <f t="shared" si="0"/>
        <v>28010</v>
      </c>
      <c r="I42" s="101">
        <f t="shared" si="0"/>
        <v>34430</v>
      </c>
      <c r="J42" s="101">
        <f t="shared" si="0"/>
        <v>39230</v>
      </c>
      <c r="K42" s="101">
        <f t="shared" si="0"/>
        <v>49480</v>
      </c>
      <c r="L42" s="101">
        <f t="shared" si="0"/>
        <v>53250</v>
      </c>
      <c r="M42" s="101">
        <f t="shared" si="0"/>
        <v>53250</v>
      </c>
      <c r="N42" s="101">
        <f t="shared" si="0"/>
        <v>53250</v>
      </c>
      <c r="O42" s="101">
        <f t="shared" si="0"/>
        <v>53250</v>
      </c>
      <c r="P42" s="101">
        <f t="shared" si="0"/>
        <v>53250</v>
      </c>
      <c r="Q42" s="101">
        <f t="shared" si="0"/>
        <v>53250</v>
      </c>
    </row>
  </sheetData>
  <sheetProtection algorithmName="SHA-512" hashValue="LQadEMaHmxdaw042bY/DEL0RpgPeWx62iqgN/svsDCfnkt6Rb/hDWZht2SnepoQWbl+Yv2ykLUr6R1eoSSNt6Q==" saltValue="m3+Ad15A4P9YsNLYbsComQ==" spinCount="100000" sheet="1" objects="1" scenarios="1"/>
  <mergeCells count="6">
    <mergeCell ref="A42:B42"/>
    <mergeCell ref="C1:I1"/>
    <mergeCell ref="A37:B37"/>
    <mergeCell ref="A40:B40"/>
    <mergeCell ref="A38:B38"/>
    <mergeCell ref="A39:B3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5" x14ac:dyDescent="0.25"/>
  <cols>
    <col min="1" max="1" width="4.7109375" customWidth="1"/>
    <col min="2" max="2" width="25.7109375" customWidth="1"/>
  </cols>
  <sheetData>
    <row r="1" spans="1:17" ht="63" customHeight="1" x14ac:dyDescent="0.25">
      <c r="C1" s="115" t="s">
        <v>36</v>
      </c>
      <c r="D1" s="115"/>
      <c r="E1" s="115"/>
      <c r="F1" s="115"/>
      <c r="G1" s="115"/>
      <c r="H1" s="115"/>
      <c r="I1" s="115"/>
      <c r="J1" s="10"/>
      <c r="K1" s="10"/>
      <c r="L1" s="10"/>
      <c r="M1" s="10"/>
      <c r="N1" s="10"/>
      <c r="O1" s="10"/>
      <c r="P1" s="10"/>
      <c r="Q1" s="10"/>
    </row>
    <row r="2" spans="1:17" ht="15" customHeight="1" x14ac:dyDescent="0.25">
      <c r="C2" s="71"/>
      <c r="D2" s="71"/>
      <c r="E2" s="71"/>
      <c r="F2" s="71"/>
      <c r="G2" s="71"/>
      <c r="H2" s="71"/>
      <c r="I2" s="71"/>
      <c r="J2" s="72"/>
      <c r="K2" s="72"/>
      <c r="L2" s="72"/>
      <c r="M2" s="72"/>
      <c r="N2" s="72"/>
      <c r="O2" s="72"/>
      <c r="P2" s="72"/>
      <c r="Q2" s="72"/>
    </row>
    <row r="3" spans="1:17" ht="15" customHeight="1" x14ac:dyDescent="0.3">
      <c r="A3" s="76" t="s">
        <v>90</v>
      </c>
      <c r="B3" s="7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72"/>
      <c r="P3" s="72"/>
      <c r="Q3" s="72"/>
    </row>
    <row r="4" spans="1:17" ht="17.25" x14ac:dyDescent="0.3">
      <c r="A4" s="124"/>
      <c r="B4" s="125"/>
      <c r="C4" s="7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15" customHeight="1" x14ac:dyDescent="0.3">
      <c r="A5" s="32"/>
      <c r="B5" s="69" t="s">
        <v>91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  <c r="H5" s="18">
        <v>6</v>
      </c>
      <c r="I5" s="18">
        <v>7</v>
      </c>
      <c r="J5" s="18">
        <v>8</v>
      </c>
      <c r="K5" s="18">
        <v>9</v>
      </c>
      <c r="L5" s="18">
        <v>10</v>
      </c>
      <c r="M5" s="18">
        <v>11</v>
      </c>
      <c r="N5" s="18">
        <v>12</v>
      </c>
      <c r="O5" s="18">
        <v>13</v>
      </c>
      <c r="P5" s="18">
        <v>14</v>
      </c>
      <c r="Q5" s="18">
        <v>15</v>
      </c>
    </row>
    <row r="6" spans="1:17" ht="15" customHeight="1" x14ac:dyDescent="0.25">
      <c r="A6" s="8"/>
      <c r="B6" s="102" t="s">
        <v>2</v>
      </c>
      <c r="C6" s="27">
        <v>8000</v>
      </c>
      <c r="D6" s="27">
        <v>8000</v>
      </c>
      <c r="E6" s="27">
        <v>8000</v>
      </c>
      <c r="F6" s="27">
        <v>8000</v>
      </c>
      <c r="G6" s="27">
        <v>8000</v>
      </c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5" customHeight="1" x14ac:dyDescent="0.25">
      <c r="A7" s="8"/>
      <c r="B7" s="102" t="s">
        <v>65</v>
      </c>
      <c r="C7" s="27">
        <v>200</v>
      </c>
      <c r="D7" s="27"/>
      <c r="E7" s="27"/>
      <c r="F7" s="27">
        <v>200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15" customHeight="1" x14ac:dyDescent="0.25">
      <c r="A8" s="8"/>
      <c r="B8" s="102" t="s">
        <v>6</v>
      </c>
      <c r="C8" s="27"/>
      <c r="D8" s="27"/>
      <c r="E8" s="27"/>
      <c r="F8" s="27">
        <v>400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15" customHeight="1" x14ac:dyDescent="0.25">
      <c r="A9" s="8"/>
      <c r="B9" s="102" t="s">
        <v>1</v>
      </c>
      <c r="C9" s="27"/>
      <c r="D9" s="27"/>
      <c r="E9" s="27"/>
      <c r="F9" s="27"/>
      <c r="G9" s="27"/>
      <c r="H9" s="27">
        <v>3600</v>
      </c>
      <c r="I9" s="27"/>
      <c r="J9" s="27"/>
      <c r="K9" s="27"/>
      <c r="L9" s="27"/>
      <c r="M9" s="27"/>
      <c r="N9" s="27"/>
      <c r="O9" s="27"/>
      <c r="P9" s="27"/>
      <c r="Q9" s="27"/>
    </row>
    <row r="10" spans="1:17" ht="15" customHeight="1" x14ac:dyDescent="0.25">
      <c r="A10" s="8"/>
      <c r="B10" s="102" t="s">
        <v>4</v>
      </c>
      <c r="C10" s="27">
        <v>4500</v>
      </c>
      <c r="D10" s="27">
        <v>4500</v>
      </c>
      <c r="E10" s="27">
        <v>4500</v>
      </c>
      <c r="F10" s="27">
        <v>4500</v>
      </c>
      <c r="G10" s="27">
        <v>4500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ht="15" customHeight="1" x14ac:dyDescent="0.25">
      <c r="A11" s="8"/>
      <c r="B11" s="102" t="s">
        <v>3</v>
      </c>
      <c r="C11" s="27">
        <v>5000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15" customHeight="1" x14ac:dyDescent="0.25">
      <c r="A12" s="8"/>
      <c r="B12" s="102" t="s">
        <v>7</v>
      </c>
      <c r="C12" s="27">
        <v>3200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x14ac:dyDescent="0.25">
      <c r="A13" s="8"/>
      <c r="B13" s="44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ht="15" customHeight="1" x14ac:dyDescent="0.25">
      <c r="A14" s="8"/>
      <c r="B14" s="44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5" customHeight="1" x14ac:dyDescent="0.25">
      <c r="A15" s="8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ht="15" customHeight="1" x14ac:dyDescent="0.25">
      <c r="A16" s="8"/>
      <c r="B16" s="16" t="s">
        <v>92</v>
      </c>
      <c r="C16" s="29">
        <f>SUM(C6:C14)</f>
        <v>20900</v>
      </c>
      <c r="D16" s="29">
        <f t="shared" ref="D16:Q16" si="0">SUM(D6:D14)</f>
        <v>12500</v>
      </c>
      <c r="E16" s="29">
        <f t="shared" si="0"/>
        <v>12500</v>
      </c>
      <c r="F16" s="29">
        <f t="shared" si="0"/>
        <v>13100</v>
      </c>
      <c r="G16" s="29">
        <f t="shared" si="0"/>
        <v>12500</v>
      </c>
      <c r="H16" s="29">
        <f t="shared" si="0"/>
        <v>3600</v>
      </c>
      <c r="I16" s="29">
        <f t="shared" si="0"/>
        <v>0</v>
      </c>
      <c r="J16" s="29">
        <f t="shared" si="0"/>
        <v>0</v>
      </c>
      <c r="K16" s="29">
        <f t="shared" si="0"/>
        <v>0</v>
      </c>
      <c r="L16" s="29">
        <f t="shared" si="0"/>
        <v>0</v>
      </c>
      <c r="M16" s="29">
        <f t="shared" si="0"/>
        <v>0</v>
      </c>
      <c r="N16" s="29">
        <f t="shared" si="0"/>
        <v>0</v>
      </c>
      <c r="O16" s="29">
        <f t="shared" si="0"/>
        <v>0</v>
      </c>
      <c r="P16" s="29">
        <f t="shared" si="0"/>
        <v>0</v>
      </c>
      <c r="Q16" s="29">
        <f t="shared" si="0"/>
        <v>0</v>
      </c>
    </row>
    <row r="17" spans="1:17" ht="15" customHeight="1" x14ac:dyDescent="0.25">
      <c r="A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</sheetData>
  <sheetProtection algorithmName="SHA-512" hashValue="JbaU8Cv6Rs+xcPfDNG0ALKHJ4t8nHC28eUrpswMDAvYds7Ns/ZaKYQgIWY5ZBYftChQkVrKt/mYe3x2Fw1ZPPA==" saltValue="HebWNfdkM0oafDxwCd03tA==" spinCount="100000" sheet="1" objects="1" scenarios="1"/>
  <mergeCells count="2">
    <mergeCell ref="A4:B4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Income &amp; expences</vt:lpstr>
      <vt:lpstr>Production cost</vt:lpstr>
      <vt:lpstr>Capital items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Coetzee</dc:creator>
  <cp:lastModifiedBy>Andre Coetzee</cp:lastModifiedBy>
  <cp:lastPrinted>2019-04-01T13:40:36Z</cp:lastPrinted>
  <dcterms:created xsi:type="dcterms:W3CDTF">2017-07-15T09:45:00Z</dcterms:created>
  <dcterms:modified xsi:type="dcterms:W3CDTF">2019-05-15T06:06:14Z</dcterms:modified>
</cp:coreProperties>
</file>